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 codeName="ThisWorkbook"/>
  <xr:revisionPtr revIDLastSave="0" documentId="13_ncr:1_{182D7F51-788D-4A2A-B4AE-57D6F0CDDA99}" xr6:coauthVersionLast="47" xr6:coauthVersionMax="47" xr10:uidLastSave="{00000000-0000-0000-0000-000000000000}"/>
  <bookViews>
    <workbookView xWindow="-110" yWindow="-110" windowWidth="19420" windowHeight="10420" firstSheet="5" activeTab="9" xr2:uid="{00000000-000D-0000-FFFF-FFFF00000000}"/>
  </bookViews>
  <sheets>
    <sheet name="データテーブル　※触らないでください" sheetId="2" state="hidden" r:id="rId1"/>
    <sheet name="説明" sheetId="8" r:id="rId2"/>
    <sheet name="マスターズ・男子 (記入例)" sheetId="19" r:id="rId3"/>
    <sheet name="マスターズ・男子" sheetId="14" r:id="rId4"/>
    <sheet name="マスターズ・女子" sheetId="15" r:id="rId5"/>
    <sheet name="マスターズ・エルダー" sheetId="16" r:id="rId6"/>
    <sheet name="一般・男子" sheetId="17" r:id="rId7"/>
    <sheet name="一般・女子" sheetId="18" r:id="rId8"/>
    <sheet name="大会役員、スタッフ、付添者" sheetId="21" r:id="rId9"/>
    <sheet name="参加申込書（合計表）" sheetId="6" r:id="rId10"/>
  </sheets>
  <externalReferences>
    <externalReference r:id="rId11"/>
  </externalReferences>
  <definedNames>
    <definedName name="__2003会員情報抽出" localSheetId="5">#REF!</definedName>
    <definedName name="__2003会員情報抽出" localSheetId="4">#REF!</definedName>
    <definedName name="__2003会員情報抽出" localSheetId="3">#REF!</definedName>
    <definedName name="__2003会員情報抽出" localSheetId="2">#REF!</definedName>
    <definedName name="__2003会員情報抽出" localSheetId="7">#REF!</definedName>
    <definedName name="__2003会員情報抽出" localSheetId="6">#REF!</definedName>
    <definedName name="__2003会員情報抽出">#REF!</definedName>
    <definedName name="_xlnm._FilterDatabase" localSheetId="0" hidden="1">'データテーブル　※触らないでください'!$A$1:$AI$48</definedName>
    <definedName name="_xlnm._FilterDatabase" localSheetId="5" hidden="1">マスターズ・エルダー!$A$8:$M$46</definedName>
    <definedName name="_xlnm._FilterDatabase" localSheetId="4" hidden="1">マスターズ・女子!$A$8:$M$46</definedName>
    <definedName name="_xlnm._FilterDatabase" localSheetId="3" hidden="1">マスターズ・男子!$A$8:$M$46</definedName>
    <definedName name="_xlnm._FilterDatabase" localSheetId="2" hidden="1">'マスターズ・男子 (記入例)'!$A$8:$M$46</definedName>
    <definedName name="_xlnm._FilterDatabase" localSheetId="7" hidden="1">一般・女子!$A$8:$M$46</definedName>
    <definedName name="_xlnm._FilterDatabase" localSheetId="6" hidden="1">一般・男子!$A$8:$M$46</definedName>
    <definedName name="_xlnm.Print_Area" localSheetId="5">マスターズ・エルダー!$A$1:$L$47</definedName>
    <definedName name="_xlnm.Print_Area" localSheetId="4">マスターズ・女子!$A$1:$L$47</definedName>
    <definedName name="_xlnm.Print_Area" localSheetId="3">マスターズ・男子!$A$1:$L$47</definedName>
    <definedName name="_xlnm.Print_Area" localSheetId="2">'マスターズ・男子 (記入例)'!$A$1:$L$47</definedName>
    <definedName name="_xlnm.Print_Area" localSheetId="7">一般・女子!$A$1:$L$47</definedName>
    <definedName name="_xlnm.Print_Area" localSheetId="6">一般・男子!$A$1:$L$47</definedName>
    <definedName name="_xlnm.Print_Area" localSheetId="9">'参加申込書（合計表）'!$B$1:$L$21</definedName>
    <definedName name="_xlnm.Print_Area" localSheetId="1">説明!$A$14:$N$22</definedName>
    <definedName name="_xlnm.Print_Area" localSheetId="8">'大会役員、スタッフ、付添者'!$D$1:$H$9</definedName>
    <definedName name="_xlnm.Print_Titles" localSheetId="5">マスターズ・エルダー!$1:$6</definedName>
    <definedName name="_xlnm.Print_Titles" localSheetId="4">マスターズ・女子!$1:$6</definedName>
    <definedName name="_xlnm.Print_Titles" localSheetId="3">マスターズ・男子!$1:$6</definedName>
    <definedName name="_xlnm.Print_Titles" localSheetId="2">'マスターズ・男子 (記入例)'!$1:$6</definedName>
    <definedName name="_xlnm.Print_Titles" localSheetId="7">一般・女子!$1:$6</definedName>
    <definedName name="_xlnm.Print_Titles" localSheetId="6">一般・男子!$1:$6</definedName>
    <definedName name="クラス">'データテーブル　※触らないでください'!$U$2:$U$35</definedName>
    <definedName name="プログラム広告">'データテーブル　※触らないでください'!$AH$2:$AH$4</definedName>
    <definedName name="マスターズ・オープン">'[1]データテーブル　※触らないでください'!#REF!</definedName>
    <definedName name="リレー参加料">'データテーブル　※触らないでください'!$L$2</definedName>
    <definedName name="リレー種目">'データテーブル　※触らないでください'!$S$2:$S$3</definedName>
    <definedName name="該当するしない">'データテーブル　※触らないでください'!$Z$2:$Z$3</definedName>
    <definedName name="記録証単価">'データテーブル　※触らないでください'!$AB$2</definedName>
    <definedName name="交流会参加料">'データテーブル　※触らないでください'!$AF$2</definedName>
    <definedName name="広告料">'データテーブル　※触らないでください'!$AI$2:$AI$4</definedName>
    <definedName name="講習会種目" localSheetId="5">'[1]データテーブル　※触らないでください'!#REF!</definedName>
    <definedName name="講習会種目" localSheetId="4">'[1]データテーブル　※触らないでください'!#REF!</definedName>
    <definedName name="講習会種目" localSheetId="3">'[1]データテーブル　※触らないでください'!#REF!</definedName>
    <definedName name="講習会種目" localSheetId="2">'[1]データテーブル　※触らないでください'!#REF!</definedName>
    <definedName name="講習会種目" localSheetId="7">'[1]データテーブル　※触らないでください'!#REF!</definedName>
    <definedName name="講習会種目" localSheetId="6">'[1]データテーブル　※触らないでください'!#REF!</definedName>
    <definedName name="講習会種目">'[1]データテーブル　※触らないでください'!#REF!</definedName>
    <definedName name="最終行">'データテーブル　※触らないでください'!$AM$2</definedName>
    <definedName name="参加料">'データテーブル　※触らないでください'!$N$2:$O$6</definedName>
    <definedName name="参加料１種目">'データテーブル　※触らないでください'!$O$3</definedName>
    <definedName name="参加料２種目">'データテーブル　※触らないでください'!$O$4</definedName>
    <definedName name="参加料３種目">'データテーブル　※触らないでください'!$O$5</definedName>
    <definedName name="写真集単価">'データテーブル　※触らないでください'!$AD$2</definedName>
    <definedName name="種目">'データテーブル　※触らないでください'!$Q$2:$Q$27</definedName>
    <definedName name="出場リレーチーム数">#REF!</definedName>
    <definedName name="女子クラス">'データテーブル　※触らないでください'!$U$19:$U$35</definedName>
    <definedName name="性別">'データテーブル　※触らないでください'!$H$2:$H$3</definedName>
    <definedName name="男子クラス">'データテーブル　※触らないでください'!$U$2:$U$18</definedName>
    <definedName name="都道府県">'データテーブル　※触らないでください'!$B$2:$B$48</definedName>
    <definedName name="都道府県コード">'データテーブル　※触らないでください'!$A$2:$A$48</definedName>
    <definedName name="都道府県名">'データテーブル　※触らないでください'!$E$2:$E$48</definedName>
    <definedName name="年齢クラス">'データテーブル　※触らないでください'!$AK$2:$AL$103</definedName>
    <definedName name="年齢基準日">'データテーブル　※触らないでください'!$J$2</definedName>
    <definedName name="要不要">'データテーブル　※触らないでください'!$X$2:$X$3</definedName>
  </definedNames>
  <calcPr calcId="191029"/>
</workbook>
</file>

<file path=xl/calcChain.xml><?xml version="1.0" encoding="utf-8"?>
<calcChain xmlns="http://schemas.openxmlformats.org/spreadsheetml/2006/main">
  <c r="A7" i="19" l="1"/>
  <c r="A7" i="18"/>
  <c r="A12" i="18"/>
  <c r="A17" i="18"/>
  <c r="A22" i="18"/>
  <c r="A7" i="17"/>
  <c r="A17" i="17"/>
  <c r="A22" i="17"/>
  <c r="A7" i="14"/>
  <c r="A7" i="16"/>
  <c r="E15" i="6"/>
  <c r="I7" i="19"/>
  <c r="J7" i="19" s="1"/>
  <c r="I5" i="6"/>
  <c r="J46" i="19"/>
  <c r="I46" i="19"/>
  <c r="J45" i="19"/>
  <c r="I45" i="19"/>
  <c r="J44" i="19"/>
  <c r="I44" i="19"/>
  <c r="J43" i="19"/>
  <c r="I43" i="19"/>
  <c r="J42" i="19"/>
  <c r="I42" i="19"/>
  <c r="A42" i="19"/>
  <c r="L42" i="19" s="1"/>
  <c r="J41" i="19"/>
  <c r="I41" i="19"/>
  <c r="J40" i="19"/>
  <c r="I40" i="19"/>
  <c r="J39" i="19"/>
  <c r="I39" i="19"/>
  <c r="J38" i="19"/>
  <c r="I38" i="19"/>
  <c r="J37" i="19"/>
  <c r="I37" i="19"/>
  <c r="A37" i="19"/>
  <c r="L37" i="19" s="1"/>
  <c r="J36" i="19"/>
  <c r="I36" i="19"/>
  <c r="J35" i="19"/>
  <c r="I35" i="19"/>
  <c r="J34" i="19"/>
  <c r="I34" i="19"/>
  <c r="J33" i="19"/>
  <c r="I33" i="19"/>
  <c r="J32" i="19"/>
  <c r="I32" i="19"/>
  <c r="A32" i="19"/>
  <c r="M32" i="19" s="1"/>
  <c r="J31" i="19"/>
  <c r="I31" i="19"/>
  <c r="J30" i="19"/>
  <c r="I30" i="19"/>
  <c r="J29" i="19"/>
  <c r="I29" i="19"/>
  <c r="J28" i="19"/>
  <c r="I28" i="19"/>
  <c r="J27" i="19"/>
  <c r="I27" i="19"/>
  <c r="A27" i="19"/>
  <c r="L27" i="19" s="1"/>
  <c r="J26" i="19"/>
  <c r="I26" i="19"/>
  <c r="J25" i="19"/>
  <c r="I25" i="19"/>
  <c r="J24" i="19"/>
  <c r="I24" i="19"/>
  <c r="J23" i="19"/>
  <c r="I23" i="19"/>
  <c r="J22" i="19"/>
  <c r="I22" i="19"/>
  <c r="A22" i="19"/>
  <c r="L22" i="19" s="1"/>
  <c r="J21" i="19"/>
  <c r="I21" i="19"/>
  <c r="J20" i="19"/>
  <c r="I20" i="19"/>
  <c r="J19" i="19"/>
  <c r="I19" i="19"/>
  <c r="J18" i="19"/>
  <c r="I18" i="19"/>
  <c r="J17" i="19"/>
  <c r="I17" i="19"/>
  <c r="A17" i="19"/>
  <c r="M17" i="19" s="1"/>
  <c r="J16" i="19"/>
  <c r="I16" i="19"/>
  <c r="J15" i="19"/>
  <c r="I15" i="19"/>
  <c r="J14" i="19"/>
  <c r="I14" i="19"/>
  <c r="J13" i="19"/>
  <c r="I13" i="19"/>
  <c r="I12" i="19"/>
  <c r="J12" i="19" s="1"/>
  <c r="A12" i="19"/>
  <c r="M12" i="19" s="1"/>
  <c r="J11" i="19"/>
  <c r="I11" i="19"/>
  <c r="J10" i="19"/>
  <c r="I10" i="19"/>
  <c r="J9" i="19"/>
  <c r="I9" i="19"/>
  <c r="J8" i="19"/>
  <c r="I8" i="19"/>
  <c r="L7" i="19"/>
  <c r="D2" i="19"/>
  <c r="M42" i="19" l="1"/>
  <c r="M27" i="19"/>
  <c r="M37" i="19"/>
  <c r="L12" i="19"/>
  <c r="M22" i="19"/>
  <c r="M7" i="19"/>
  <c r="L32" i="19"/>
  <c r="L17" i="19"/>
  <c r="B1" i="18"/>
  <c r="B1" i="17"/>
  <c r="B1" i="16"/>
  <c r="B1" i="15"/>
  <c r="I9" i="15"/>
  <c r="J9" i="15"/>
  <c r="I8" i="15"/>
  <c r="J8" i="15"/>
  <c r="I10" i="15"/>
  <c r="J10" i="15"/>
  <c r="I7" i="15"/>
  <c r="J7" i="15"/>
  <c r="I6" i="6"/>
  <c r="A42" i="18"/>
  <c r="L42" i="18" s="1"/>
  <c r="A37" i="18"/>
  <c r="M37" i="18" s="1"/>
  <c r="A32" i="18"/>
  <c r="M32" i="18" s="1"/>
  <c r="A27" i="18"/>
  <c r="M27" i="18" s="1"/>
  <c r="M22" i="18"/>
  <c r="M17" i="18"/>
  <c r="M12" i="18"/>
  <c r="M7" i="18"/>
  <c r="A42" i="17"/>
  <c r="L42" i="17" s="1"/>
  <c r="A37" i="17"/>
  <c r="M37" i="17" s="1"/>
  <c r="A32" i="17"/>
  <c r="L32" i="17" s="1"/>
  <c r="A27" i="17"/>
  <c r="M27" i="17" s="1"/>
  <c r="L22" i="17"/>
  <c r="M12" i="17"/>
  <c r="M7" i="17"/>
  <c r="I47" i="17" s="1"/>
  <c r="C12" i="6" s="1"/>
  <c r="E12" i="6" s="1"/>
  <c r="M17" i="17"/>
  <c r="A42" i="14"/>
  <c r="L42" i="14" s="1"/>
  <c r="A37" i="14"/>
  <c r="M37" i="14" s="1"/>
  <c r="A32" i="14"/>
  <c r="M32" i="14" s="1"/>
  <c r="A27" i="14"/>
  <c r="M27" i="14" s="1"/>
  <c r="A22" i="14"/>
  <c r="M22" i="14" s="1"/>
  <c r="A17" i="14"/>
  <c r="M17" i="14" s="1"/>
  <c r="A12" i="14"/>
  <c r="L12" i="14" s="1"/>
  <c r="M7" i="14"/>
  <c r="A42" i="15"/>
  <c r="M42" i="15" s="1"/>
  <c r="A32" i="15"/>
  <c r="M32" i="15" s="1"/>
  <c r="A27" i="15"/>
  <c r="M27" i="15" s="1"/>
  <c r="A22" i="15"/>
  <c r="M22" i="15" s="1"/>
  <c r="A17" i="15"/>
  <c r="M17" i="15" s="1"/>
  <c r="A12" i="15"/>
  <c r="M12" i="15" s="1"/>
  <c r="A7" i="15"/>
  <c r="M7" i="15" s="1"/>
  <c r="I47" i="15" s="1"/>
  <c r="C10" i="6" s="1"/>
  <c r="E10" i="6" s="1"/>
  <c r="A42" i="16"/>
  <c r="M42" i="16" s="1"/>
  <c r="A37" i="16"/>
  <c r="M37" i="16" s="1"/>
  <c r="A32" i="16"/>
  <c r="M32" i="16" s="1"/>
  <c r="A27" i="16"/>
  <c r="L27" i="16" s="1"/>
  <c r="A22" i="16"/>
  <c r="M22" i="16" s="1"/>
  <c r="A17" i="16"/>
  <c r="M17" i="16" s="1"/>
  <c r="A12" i="16"/>
  <c r="M12" i="16" s="1"/>
  <c r="M7" i="16"/>
  <c r="M37" i="15"/>
  <c r="D8" i="6"/>
  <c r="I45" i="18"/>
  <c r="J45" i="18"/>
  <c r="I44" i="18"/>
  <c r="J44" i="18"/>
  <c r="I43" i="18"/>
  <c r="J43" i="18"/>
  <c r="J42" i="18"/>
  <c r="I42" i="18"/>
  <c r="I40" i="18"/>
  <c r="J40" i="18"/>
  <c r="I39" i="18"/>
  <c r="J39" i="18"/>
  <c r="I38" i="18"/>
  <c r="J38" i="18"/>
  <c r="I37" i="18"/>
  <c r="J37" i="18"/>
  <c r="I35" i="18"/>
  <c r="J35" i="18"/>
  <c r="I34" i="18"/>
  <c r="J34" i="18"/>
  <c r="I33" i="18"/>
  <c r="J33" i="18"/>
  <c r="I32" i="18"/>
  <c r="J32" i="18"/>
  <c r="I30" i="18"/>
  <c r="J30" i="18"/>
  <c r="I29" i="18"/>
  <c r="J29" i="18"/>
  <c r="I28" i="18"/>
  <c r="J28" i="18"/>
  <c r="I27" i="18"/>
  <c r="J27" i="18"/>
  <c r="I25" i="18"/>
  <c r="J25" i="18"/>
  <c r="I24" i="18"/>
  <c r="J24" i="18"/>
  <c r="I23" i="18"/>
  <c r="J23" i="18"/>
  <c r="I22" i="18"/>
  <c r="J22" i="18"/>
  <c r="I20" i="18"/>
  <c r="J20" i="18"/>
  <c r="I19" i="18"/>
  <c r="J19" i="18"/>
  <c r="I18" i="18"/>
  <c r="J18" i="18"/>
  <c r="J17" i="18"/>
  <c r="I17" i="18"/>
  <c r="I15" i="18"/>
  <c r="J15" i="18"/>
  <c r="I14" i="18"/>
  <c r="J14" i="18"/>
  <c r="I13" i="18"/>
  <c r="J13" i="18"/>
  <c r="J12" i="18"/>
  <c r="I12" i="18"/>
  <c r="I10" i="18"/>
  <c r="J10" i="18"/>
  <c r="I9" i="18"/>
  <c r="J9" i="18"/>
  <c r="I8" i="18"/>
  <c r="J8" i="18"/>
  <c r="I7" i="18"/>
  <c r="J7" i="18"/>
  <c r="D2" i="18"/>
  <c r="I45" i="17"/>
  <c r="J45" i="17"/>
  <c r="I44" i="17"/>
  <c r="J44" i="17"/>
  <c r="I43" i="17"/>
  <c r="J43" i="17"/>
  <c r="I42" i="17"/>
  <c r="J42" i="17"/>
  <c r="I40" i="17"/>
  <c r="J40" i="17"/>
  <c r="I39" i="17"/>
  <c r="J39" i="17"/>
  <c r="I38" i="17"/>
  <c r="J38" i="17"/>
  <c r="I37" i="17"/>
  <c r="J37" i="17"/>
  <c r="I35" i="17"/>
  <c r="J35" i="17"/>
  <c r="I34" i="17"/>
  <c r="J34" i="17"/>
  <c r="I33" i="17"/>
  <c r="J33" i="17"/>
  <c r="I32" i="17"/>
  <c r="J32" i="17"/>
  <c r="I30" i="17"/>
  <c r="J30" i="17"/>
  <c r="I29" i="17"/>
  <c r="J29" i="17"/>
  <c r="I28" i="17"/>
  <c r="J28" i="17"/>
  <c r="I27" i="17"/>
  <c r="J27" i="17"/>
  <c r="I25" i="17"/>
  <c r="J25" i="17"/>
  <c r="I24" i="17"/>
  <c r="J24" i="17"/>
  <c r="I23" i="17"/>
  <c r="J23" i="17"/>
  <c r="I22" i="17"/>
  <c r="J22" i="17"/>
  <c r="I20" i="17"/>
  <c r="J20" i="17"/>
  <c r="I19" i="17"/>
  <c r="J19" i="17"/>
  <c r="I18" i="17"/>
  <c r="J18" i="17"/>
  <c r="J17" i="17"/>
  <c r="I17" i="17"/>
  <c r="I10" i="17"/>
  <c r="J10" i="17"/>
  <c r="I9" i="17"/>
  <c r="J9" i="17"/>
  <c r="I8" i="17"/>
  <c r="J8" i="17"/>
  <c r="I7" i="17"/>
  <c r="J7" i="17"/>
  <c r="D2" i="17"/>
  <c r="I45" i="16"/>
  <c r="J45" i="16"/>
  <c r="I44" i="16"/>
  <c r="J44" i="16"/>
  <c r="I43" i="16"/>
  <c r="J43" i="16"/>
  <c r="I42" i="16"/>
  <c r="J42" i="16"/>
  <c r="I40" i="16"/>
  <c r="J40" i="16"/>
  <c r="I39" i="16"/>
  <c r="J39" i="16"/>
  <c r="I38" i="16"/>
  <c r="J38" i="16"/>
  <c r="I37" i="16"/>
  <c r="J37" i="16"/>
  <c r="L37" i="16"/>
  <c r="I35" i="16"/>
  <c r="J35" i="16"/>
  <c r="I34" i="16"/>
  <c r="J34" i="16"/>
  <c r="I33" i="16"/>
  <c r="J33" i="16"/>
  <c r="I32" i="16"/>
  <c r="J32" i="16"/>
  <c r="I30" i="16"/>
  <c r="J30" i="16"/>
  <c r="I29" i="16"/>
  <c r="J29" i="16"/>
  <c r="I28" i="16"/>
  <c r="J28" i="16"/>
  <c r="I27" i="16"/>
  <c r="J27" i="16"/>
  <c r="I25" i="16"/>
  <c r="J25" i="16"/>
  <c r="I24" i="16"/>
  <c r="J24" i="16"/>
  <c r="I23" i="16"/>
  <c r="J23" i="16"/>
  <c r="I22" i="16"/>
  <c r="J22" i="16"/>
  <c r="I20" i="16"/>
  <c r="J20" i="16"/>
  <c r="I19" i="16"/>
  <c r="J19" i="16"/>
  <c r="I18" i="16"/>
  <c r="J18" i="16"/>
  <c r="J17" i="16"/>
  <c r="I17" i="16"/>
  <c r="L17" i="16"/>
  <c r="I15" i="16"/>
  <c r="J15" i="16"/>
  <c r="I14" i="16"/>
  <c r="J14" i="16"/>
  <c r="I13" i="16"/>
  <c r="J13" i="16"/>
  <c r="J12" i="16"/>
  <c r="I12" i="16"/>
  <c r="I10" i="16"/>
  <c r="J10" i="16"/>
  <c r="I9" i="16"/>
  <c r="J9" i="16"/>
  <c r="I8" i="16"/>
  <c r="J8" i="16"/>
  <c r="I7" i="16"/>
  <c r="J7" i="16"/>
  <c r="D2" i="16"/>
  <c r="L32" i="15"/>
  <c r="L17" i="15"/>
  <c r="L12" i="15"/>
  <c r="I45" i="15"/>
  <c r="J45" i="15"/>
  <c r="I44" i="15"/>
  <c r="J44" i="15"/>
  <c r="I43" i="15"/>
  <c r="J43" i="15"/>
  <c r="I42" i="15"/>
  <c r="J42" i="15"/>
  <c r="I35" i="15"/>
  <c r="J35" i="15"/>
  <c r="I34" i="15"/>
  <c r="J34" i="15"/>
  <c r="I33" i="15"/>
  <c r="J33" i="15"/>
  <c r="I32" i="15"/>
  <c r="J32" i="15"/>
  <c r="I30" i="15"/>
  <c r="J30" i="15"/>
  <c r="I29" i="15"/>
  <c r="J29" i="15"/>
  <c r="I28" i="15"/>
  <c r="J28" i="15"/>
  <c r="I27" i="15"/>
  <c r="J27" i="15"/>
  <c r="I25" i="15"/>
  <c r="J25" i="15"/>
  <c r="I24" i="15"/>
  <c r="J24" i="15"/>
  <c r="I23" i="15"/>
  <c r="J23" i="15"/>
  <c r="I22" i="15"/>
  <c r="J22" i="15"/>
  <c r="I20" i="15"/>
  <c r="J20" i="15"/>
  <c r="I19" i="15"/>
  <c r="J19" i="15"/>
  <c r="I18" i="15"/>
  <c r="J18" i="15"/>
  <c r="J17" i="15"/>
  <c r="I17" i="15"/>
  <c r="I15" i="15"/>
  <c r="J15" i="15"/>
  <c r="I14" i="15"/>
  <c r="J14" i="15"/>
  <c r="I13" i="15"/>
  <c r="J13" i="15"/>
  <c r="J12" i="15"/>
  <c r="I12" i="15"/>
  <c r="D2" i="15"/>
  <c r="I7" i="14"/>
  <c r="J7" i="14" s="1"/>
  <c r="I46" i="14"/>
  <c r="J46" i="14"/>
  <c r="I45" i="14"/>
  <c r="J45" i="14"/>
  <c r="I44" i="14"/>
  <c r="J44" i="14"/>
  <c r="I43" i="14"/>
  <c r="J43" i="14"/>
  <c r="I42" i="14"/>
  <c r="J42" i="14"/>
  <c r="I41" i="14"/>
  <c r="J41" i="14"/>
  <c r="I40" i="14"/>
  <c r="J40" i="14"/>
  <c r="I39" i="14"/>
  <c r="J39" i="14"/>
  <c r="I38" i="14"/>
  <c r="J38" i="14"/>
  <c r="I37" i="14"/>
  <c r="J37" i="14"/>
  <c r="I36" i="14"/>
  <c r="J36" i="14"/>
  <c r="I35" i="14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 s="1"/>
  <c r="I10" i="14"/>
  <c r="J10" i="14" s="1"/>
  <c r="I9" i="14"/>
  <c r="J9" i="14" s="1"/>
  <c r="I8" i="14"/>
  <c r="J8" i="14" s="1"/>
  <c r="D2" i="14"/>
  <c r="L22" i="18"/>
  <c r="L37" i="17"/>
  <c r="L12" i="16"/>
  <c r="L22" i="16"/>
  <c r="L42" i="16"/>
  <c r="L32" i="16"/>
  <c r="L27" i="17"/>
  <c r="M42" i="18"/>
  <c r="L7" i="17"/>
  <c r="L27" i="18"/>
  <c r="L17" i="17"/>
  <c r="L17" i="18"/>
  <c r="I47" i="19" l="1"/>
  <c r="M32" i="17"/>
  <c r="L27" i="15"/>
  <c r="L7" i="16"/>
  <c r="L47" i="16" s="1"/>
  <c r="L7" i="15"/>
  <c r="L47" i="19"/>
  <c r="M22" i="17"/>
  <c r="L42" i="15"/>
  <c r="M27" i="16"/>
  <c r="M42" i="17"/>
  <c r="M42" i="14"/>
  <c r="L32" i="14"/>
  <c r="I47" i="16"/>
  <c r="C11" i="6" s="1"/>
  <c r="E11" i="6" s="1"/>
  <c r="L47" i="17"/>
  <c r="L37" i="18"/>
  <c r="M12" i="14"/>
  <c r="L17" i="14"/>
  <c r="L22" i="15"/>
  <c r="L27" i="14"/>
  <c r="L22" i="14"/>
  <c r="L37" i="14"/>
  <c r="L7" i="14"/>
  <c r="L7" i="18"/>
  <c r="L32" i="18"/>
  <c r="L12" i="18"/>
  <c r="I47" i="18"/>
  <c r="C13" i="6" s="1"/>
  <c r="E13" i="6" s="1"/>
  <c r="L47" i="15" l="1"/>
  <c r="I47" i="14"/>
  <c r="C9" i="6" s="1"/>
  <c r="E9" i="6" s="1"/>
  <c r="E14" i="6" s="1"/>
  <c r="L47" i="14"/>
  <c r="L47" i="18"/>
  <c r="E17" i="6" l="1"/>
</calcChain>
</file>

<file path=xl/sharedStrings.xml><?xml version="1.0" encoding="utf-8"?>
<sst xmlns="http://schemas.openxmlformats.org/spreadsheetml/2006/main" count="766" uniqueCount="364">
  <si>
    <t>氏名</t>
    <rPh sb="0" eb="2">
      <t>シメイ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</si>
  <si>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</si>
  <si>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</si>
  <si>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M65</t>
  </si>
  <si>
    <t>M60</t>
  </si>
  <si>
    <t>W50</t>
  </si>
  <si>
    <t>W45</t>
  </si>
  <si>
    <t>W55</t>
  </si>
  <si>
    <t>M55</t>
  </si>
  <si>
    <t>M50</t>
  </si>
  <si>
    <t>北海道</t>
    <rPh sb="0" eb="3">
      <t>ホッカイドウ</t>
    </rPh>
    <phoneticPr fontId="1"/>
  </si>
  <si>
    <t>都道府県コード</t>
    <rPh sb="0" eb="4">
      <t>トドウフケン</t>
    </rPh>
    <phoneticPr fontId="2"/>
  </si>
  <si>
    <t>都道府県</t>
    <rPh sb="0" eb="4">
      <t>トドウフケン</t>
    </rPh>
    <phoneticPr fontId="2"/>
  </si>
  <si>
    <t>性別コード</t>
    <rPh sb="0" eb="2">
      <t>セイベツ</t>
    </rPh>
    <phoneticPr fontId="2"/>
  </si>
  <si>
    <t>性別</t>
    <rPh sb="0" eb="2">
      <t>セイベツ</t>
    </rPh>
    <phoneticPr fontId="2"/>
  </si>
  <si>
    <t>青森県</t>
    <rPh sb="0" eb="2">
      <t>アオモリ</t>
    </rPh>
    <rPh sb="2" eb="3">
      <t>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</si>
  <si>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</si>
  <si>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</si>
  <si>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</si>
  <si>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</si>
  <si>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種目数</t>
    <rPh sb="0" eb="2">
      <t>シュモク</t>
    </rPh>
    <rPh sb="2" eb="3">
      <t>スウ</t>
    </rPh>
    <phoneticPr fontId="2"/>
  </si>
  <si>
    <t>100mH</t>
  </si>
  <si>
    <t>200mH</t>
  </si>
  <si>
    <t>300mH</t>
  </si>
  <si>
    <t>400mH</t>
  </si>
  <si>
    <t>年齢基準日</t>
    <rPh sb="0" eb="2">
      <t>ネンレイ</t>
    </rPh>
    <rPh sb="2" eb="5">
      <t>キジュンビ</t>
    </rPh>
    <phoneticPr fontId="2"/>
  </si>
  <si>
    <t>種目</t>
    <rPh sb="0" eb="2">
      <t>シュモク</t>
    </rPh>
    <phoneticPr fontId="2"/>
  </si>
  <si>
    <t>100m</t>
  </si>
  <si>
    <t>200m</t>
  </si>
  <si>
    <t>400m</t>
  </si>
  <si>
    <t>800m</t>
  </si>
  <si>
    <t>1500m</t>
  </si>
  <si>
    <t>5000m</t>
  </si>
  <si>
    <t>5000mW</t>
  </si>
  <si>
    <t>80mH</t>
  </si>
  <si>
    <t>110mH</t>
  </si>
  <si>
    <t>2000mSC</t>
  </si>
  <si>
    <t>3000mSC</t>
  </si>
  <si>
    <t>M35</t>
  </si>
  <si>
    <t>35-39</t>
  </si>
  <si>
    <t>M40</t>
  </si>
  <si>
    <t>W40</t>
  </si>
  <si>
    <t>40-44</t>
  </si>
  <si>
    <t>M45</t>
  </si>
  <si>
    <t>45-49</t>
  </si>
  <si>
    <t>50-54</t>
  </si>
  <si>
    <t>55-59</t>
  </si>
  <si>
    <t>W60</t>
  </si>
  <si>
    <t>60-64</t>
  </si>
  <si>
    <t>W65</t>
  </si>
  <si>
    <t>65-69</t>
  </si>
  <si>
    <t>M70</t>
  </si>
  <si>
    <t>W70</t>
  </si>
  <si>
    <t>70-74</t>
  </si>
  <si>
    <t>M75</t>
  </si>
  <si>
    <t>W75</t>
  </si>
  <si>
    <t>75-79</t>
  </si>
  <si>
    <t>M80</t>
  </si>
  <si>
    <t>W80</t>
  </si>
  <si>
    <t>80-84</t>
  </si>
  <si>
    <t>M85</t>
  </si>
  <si>
    <t>W85</t>
  </si>
  <si>
    <t>85-89</t>
  </si>
  <si>
    <t>M90</t>
  </si>
  <si>
    <t>W90</t>
  </si>
  <si>
    <t>90-94</t>
  </si>
  <si>
    <t>M95</t>
  </si>
  <si>
    <t>W95</t>
  </si>
  <si>
    <t>95-99</t>
  </si>
  <si>
    <t>M100+</t>
  </si>
  <si>
    <t>W100+</t>
  </si>
  <si>
    <t>100 and older</t>
  </si>
  <si>
    <t>Age</t>
    <phoneticPr fontId="2"/>
  </si>
  <si>
    <t>Age Group</t>
    <phoneticPr fontId="2"/>
  </si>
  <si>
    <t>1:M</t>
    <phoneticPr fontId="2"/>
  </si>
  <si>
    <t>2:W</t>
    <phoneticPr fontId="2"/>
  </si>
  <si>
    <t>大会名</t>
    <rPh sb="0" eb="2">
      <t>タイカイ</t>
    </rPh>
    <rPh sb="2" eb="3">
      <t>メイ</t>
    </rPh>
    <phoneticPr fontId="3"/>
  </si>
  <si>
    <t>所属名</t>
    <rPh sb="0" eb="2">
      <t>ショゾク</t>
    </rPh>
    <rPh sb="2" eb="3">
      <t>メイ</t>
    </rPh>
    <phoneticPr fontId="3"/>
  </si>
  <si>
    <t>M30</t>
    <phoneticPr fontId="2"/>
  </si>
  <si>
    <t>30-34</t>
    <phoneticPr fontId="2"/>
  </si>
  <si>
    <t>M25</t>
    <phoneticPr fontId="2"/>
  </si>
  <si>
    <t>25-29</t>
    <phoneticPr fontId="2"/>
  </si>
  <si>
    <t>W25</t>
    <phoneticPr fontId="2"/>
  </si>
  <si>
    <t>W30</t>
    <phoneticPr fontId="2"/>
  </si>
  <si>
    <t>W35</t>
    <phoneticPr fontId="2"/>
  </si>
  <si>
    <t>記録証</t>
    <rPh sb="0" eb="2">
      <t>キロク</t>
    </rPh>
    <rPh sb="2" eb="3">
      <t>ショウ</t>
    </rPh>
    <phoneticPr fontId="2"/>
  </si>
  <si>
    <t>記録写真集</t>
    <rPh sb="0" eb="2">
      <t>キロク</t>
    </rPh>
    <rPh sb="2" eb="4">
      <t>シャシン</t>
    </rPh>
    <rPh sb="4" eb="5">
      <t>シュウ</t>
    </rPh>
    <phoneticPr fontId="2"/>
  </si>
  <si>
    <t>クラス</t>
    <phoneticPr fontId="3"/>
  </si>
  <si>
    <t>全日本リレー種目</t>
    <rPh sb="0" eb="3">
      <t>ゼンニホン</t>
    </rPh>
    <rPh sb="6" eb="8">
      <t>シュモク</t>
    </rPh>
    <phoneticPr fontId="2"/>
  </si>
  <si>
    <t>参加料(A）</t>
    <rPh sb="0" eb="3">
      <t>サンカリョウ</t>
    </rPh>
    <phoneticPr fontId="3"/>
  </si>
  <si>
    <t>小　計</t>
    <rPh sb="0" eb="1">
      <t>ショウ</t>
    </rPh>
    <rPh sb="2" eb="3">
      <t>ケイ</t>
    </rPh>
    <phoneticPr fontId="3"/>
  </si>
  <si>
    <t>全日本リレー競技費</t>
    <rPh sb="0" eb="3">
      <t>ゼンニホン</t>
    </rPh>
    <rPh sb="6" eb="8">
      <t>キョウギ</t>
    </rPh>
    <rPh sb="8" eb="9">
      <t>ヒ</t>
    </rPh>
    <phoneticPr fontId="2"/>
  </si>
  <si>
    <t>要（○）</t>
    <rPh sb="0" eb="1">
      <t>ヨウ</t>
    </rPh>
    <phoneticPr fontId="2"/>
  </si>
  <si>
    <t>不要（×）</t>
    <rPh sb="0" eb="2">
      <t>フヨウ</t>
    </rPh>
    <phoneticPr fontId="2"/>
  </si>
  <si>
    <t>TEL：</t>
    <phoneticPr fontId="2"/>
  </si>
  <si>
    <t>FAX：</t>
    <phoneticPr fontId="2"/>
  </si>
  <si>
    <t>E-mail：</t>
    <phoneticPr fontId="2"/>
  </si>
  <si>
    <t>プログラム広告</t>
    <rPh sb="5" eb="7">
      <t>コウコク</t>
    </rPh>
    <phoneticPr fontId="2"/>
  </si>
  <si>
    <t>不参加</t>
    <rPh sb="0" eb="3">
      <t>フサンカ</t>
    </rPh>
    <phoneticPr fontId="2"/>
  </si>
  <si>
    <t>1ページ</t>
    <phoneticPr fontId="2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</si>
  <si>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</si>
  <si>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</si>
  <si>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</si>
  <si>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</si>
  <si>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</si>
  <si>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</si>
  <si>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</si>
  <si>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</si>
  <si>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</si>
  <si>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</si>
  <si>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</si>
  <si>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神奈川</t>
    <phoneticPr fontId="1"/>
  </si>
  <si>
    <t>山梨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</si>
  <si>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</si>
  <si>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</si>
  <si>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</si>
  <si>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</si>
  <si>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長野</t>
    <phoneticPr fontId="1"/>
  </si>
  <si>
    <t>静岡</t>
    <phoneticPr fontId="1"/>
  </si>
  <si>
    <t>愛知</t>
    <phoneticPr fontId="1"/>
  </si>
  <si>
    <t>岐阜</t>
    <phoneticPr fontId="1"/>
  </si>
  <si>
    <t>三重</t>
    <phoneticPr fontId="1"/>
  </si>
  <si>
    <t>滋賀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</si>
  <si>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</si>
  <si>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</si>
  <si>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</si>
  <si>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</si>
  <si>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</si>
  <si>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</si>
  <si>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</si>
  <si>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</si>
  <si>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</si>
  <si>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</si>
  <si>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</si>
  <si>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</si>
  <si>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</si>
  <si>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</si>
  <si>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</si>
  <si>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</si>
  <si>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</si>
  <si>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</si>
  <si>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</si>
  <si>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</si>
  <si>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大阪</t>
    <phoneticPr fontId="1"/>
  </si>
  <si>
    <t>東京</t>
    <phoneticPr fontId="1"/>
  </si>
  <si>
    <t>京都府</t>
    <rPh sb="0" eb="2">
      <t>キョウト</t>
    </rPh>
    <rPh sb="2" eb="3">
      <t>フ</t>
    </rPh>
    <phoneticPr fontId="2"/>
  </si>
  <si>
    <t>京都</t>
    <rPh sb="0" eb="2">
      <t>キョウト</t>
    </rPh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</si>
  <si>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</si>
  <si>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</si>
  <si>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</si>
  <si>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</si>
  <si>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</si>
  <si>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</si>
  <si>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</si>
  <si>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</si>
  <si>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</si>
  <si>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神奈川県</t>
  </si>
  <si>
    <t>山梨県</t>
  </si>
  <si>
    <t>新潟県</t>
  </si>
  <si>
    <t>富山県</t>
  </si>
  <si>
    <t>石川県</t>
  </si>
  <si>
    <t>福井県</t>
  </si>
  <si>
    <t>長野県</t>
  </si>
  <si>
    <t>静岡県</t>
  </si>
  <si>
    <t>愛知県</t>
  </si>
  <si>
    <t>岐阜県</t>
  </si>
  <si>
    <t>三重県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</si>
  <si>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</si>
  <si>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</si>
  <si>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</si>
  <si>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</si>
  <si>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</si>
  <si>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</si>
  <si>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</si>
  <si>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</si>
  <si>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</si>
  <si>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</si>
  <si>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</si>
  <si>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</si>
  <si>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</si>
  <si>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</si>
  <si>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</si>
  <si>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</si>
  <si>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</si>
  <si>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</si>
  <si>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</si>
  <si>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</si>
  <si>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走高跳</t>
    <rPh sb="0" eb="3">
      <t>ハシリタカトビ</t>
    </rPh>
    <phoneticPr fontId="2"/>
  </si>
  <si>
    <t>棒高跳</t>
    <rPh sb="0" eb="3">
      <t>ボウタカトビ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</si>
  <si>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</si>
  <si>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</si>
  <si>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</si>
  <si>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エンバンナゲ</t>
    </rPh>
    <phoneticPr fontId="2"/>
  </si>
  <si>
    <t>ハンマー投</t>
    <rPh sb="4" eb="5">
      <t>ナ</t>
    </rPh>
    <phoneticPr fontId="2"/>
  </si>
  <si>
    <t>やり投</t>
    <rPh sb="2" eb="3">
      <t>ナ</t>
    </rPh>
    <phoneticPr fontId="2"/>
  </si>
  <si>
    <t>同クラス5年連続出場</t>
    <rPh sb="0" eb="1">
      <t>ドウ</t>
    </rPh>
    <rPh sb="5" eb="6">
      <t>ネン</t>
    </rPh>
    <rPh sb="6" eb="8">
      <t>レンゾク</t>
    </rPh>
    <rPh sb="8" eb="10">
      <t>シュツジョウ</t>
    </rPh>
    <phoneticPr fontId="2"/>
  </si>
  <si>
    <t>該当（○）</t>
    <rPh sb="0" eb="2">
      <t>ガイトウ</t>
    </rPh>
    <phoneticPr fontId="2"/>
  </si>
  <si>
    <t>該当しない（×）</t>
    <rPh sb="0" eb="2">
      <t>ガイトウ</t>
    </rPh>
    <phoneticPr fontId="2"/>
  </si>
  <si>
    <t>広告料</t>
    <rPh sb="0" eb="3">
      <t>コウコクリョウ</t>
    </rPh>
    <phoneticPr fontId="2"/>
  </si>
  <si>
    <t>広告出稿</t>
    <rPh sb="0" eb="2">
      <t>コウコク</t>
    </rPh>
    <rPh sb="2" eb="4">
      <t>シュッコウ</t>
    </rPh>
    <phoneticPr fontId="2"/>
  </si>
  <si>
    <t>×</t>
    <phoneticPr fontId="2"/>
  </si>
  <si>
    <t>○</t>
    <phoneticPr fontId="2"/>
  </si>
  <si>
    <t>1/2ページ</t>
    <phoneticPr fontId="2"/>
  </si>
  <si>
    <t>60m</t>
    <phoneticPr fontId="2"/>
  </si>
  <si>
    <t>3000m</t>
    <phoneticPr fontId="2"/>
  </si>
  <si>
    <t>3000mW</t>
    <phoneticPr fontId="2"/>
  </si>
  <si>
    <t>参加料</t>
    <rPh sb="0" eb="3">
      <t>サンカリョウ</t>
    </rPh>
    <phoneticPr fontId="2"/>
  </si>
  <si>
    <t>登録
番号</t>
    <rPh sb="0" eb="2">
      <t>トウロク</t>
    </rPh>
    <rPh sb="3" eb="5">
      <t>バンゴウ</t>
    </rPh>
    <phoneticPr fontId="2"/>
  </si>
  <si>
    <t>年齢</t>
    <rPh sb="0" eb="2">
      <t>ネンレイ</t>
    </rPh>
    <phoneticPr fontId="2"/>
  </si>
  <si>
    <t>クラス</t>
    <phoneticPr fontId="2"/>
  </si>
  <si>
    <t>24-</t>
    <phoneticPr fontId="2"/>
  </si>
  <si>
    <t>25</t>
    <phoneticPr fontId="2"/>
  </si>
  <si>
    <t>30</t>
    <phoneticPr fontId="2"/>
  </si>
  <si>
    <t>35</t>
    <phoneticPr fontId="2"/>
  </si>
  <si>
    <t>40</t>
    <phoneticPr fontId="2"/>
  </si>
  <si>
    <t>45</t>
    <phoneticPr fontId="2"/>
  </si>
  <si>
    <t>50</t>
    <phoneticPr fontId="2"/>
  </si>
  <si>
    <t>55</t>
    <phoneticPr fontId="2"/>
  </si>
  <si>
    <t>60</t>
    <phoneticPr fontId="2"/>
  </si>
  <si>
    <t>65</t>
    <phoneticPr fontId="2"/>
  </si>
  <si>
    <t>70</t>
    <phoneticPr fontId="2"/>
  </si>
  <si>
    <t>75</t>
    <phoneticPr fontId="2"/>
  </si>
  <si>
    <t>80</t>
    <phoneticPr fontId="2"/>
  </si>
  <si>
    <t>85</t>
    <phoneticPr fontId="2"/>
  </si>
  <si>
    <t>90</t>
    <phoneticPr fontId="2"/>
  </si>
  <si>
    <t>95</t>
    <phoneticPr fontId="2"/>
  </si>
  <si>
    <t>100</t>
    <phoneticPr fontId="2"/>
  </si>
  <si>
    <t>105</t>
    <phoneticPr fontId="2"/>
  </si>
  <si>
    <t>110</t>
    <phoneticPr fontId="2"/>
  </si>
  <si>
    <t>115</t>
    <phoneticPr fontId="2"/>
  </si>
  <si>
    <t>交流会</t>
    <rPh sb="0" eb="3">
      <t>コウリュウカイ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</si>
  <si>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</si>
  <si>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</si>
  <si>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</si>
  <si>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クラス別4×100mR</t>
    <rPh sb="3" eb="4">
      <t>ベツ</t>
    </rPh>
    <phoneticPr fontId="2"/>
  </si>
  <si>
    <t>クラス別4×400mR</t>
    <rPh sb="3" eb="4">
      <t>ベツ</t>
    </rPh>
    <phoneticPr fontId="2"/>
  </si>
  <si>
    <t>チーム名</t>
    <rPh sb="3" eb="4">
      <t>メイ</t>
    </rPh>
    <phoneticPr fontId="3"/>
  </si>
  <si>
    <t>W24-</t>
    <phoneticPr fontId="2"/>
  </si>
  <si>
    <t>18-24</t>
    <phoneticPr fontId="2"/>
  </si>
  <si>
    <t>M24-</t>
    <phoneticPr fontId="2"/>
  </si>
  <si>
    <t>入力責任者名</t>
    <rPh sb="0" eb="2">
      <t>ニュウリョク</t>
    </rPh>
    <rPh sb="2" eb="5">
      <t>セキニンシャ</t>
    </rPh>
    <rPh sb="5" eb="6">
      <t>メイ</t>
    </rPh>
    <phoneticPr fontId="2"/>
  </si>
  <si>
    <t>最終行</t>
    <rPh sb="0" eb="2">
      <t>サイシュウ</t>
    </rPh>
    <rPh sb="2" eb="3">
      <t>ギョウ</t>
    </rPh>
    <phoneticPr fontId="2"/>
  </si>
  <si>
    <t>区間</t>
    <rPh sb="0" eb="2">
      <t>クカン</t>
    </rPh>
    <phoneticPr fontId="3"/>
  </si>
  <si>
    <t>氏名フリガナ
半角</t>
    <rPh sb="0" eb="2">
      <t>シメイ</t>
    </rPh>
    <rPh sb="7" eb="9">
      <t>ハンカク</t>
    </rPh>
    <phoneticPr fontId="3"/>
  </si>
  <si>
    <t>備考</t>
    <rPh sb="0" eb="2">
      <t>ビコウ</t>
    </rPh>
    <phoneticPr fontId="2"/>
  </si>
  <si>
    <t>コード</t>
    <phoneticPr fontId="2"/>
  </si>
  <si>
    <t>マスターズ・男子の部</t>
    <rPh sb="6" eb="8">
      <t>ダンシ</t>
    </rPh>
    <rPh sb="9" eb="10">
      <t>ブ</t>
    </rPh>
    <phoneticPr fontId="2"/>
  </si>
  <si>
    <t>連絡先</t>
    <rPh sb="0" eb="2">
      <t>レンラク</t>
    </rPh>
    <rPh sb="2" eb="3">
      <t>サキ</t>
    </rPh>
    <phoneticPr fontId="2"/>
  </si>
  <si>
    <t>監督氏名</t>
    <rPh sb="0" eb="2">
      <t>カントク</t>
    </rPh>
    <rPh sb="2" eb="4">
      <t>シメイ</t>
    </rPh>
    <phoneticPr fontId="2"/>
  </si>
  <si>
    <t>※灰色の欄は記入不要です。年齢クラスは自動計算です。</t>
    <rPh sb="13" eb="15">
      <t>ネンレイ</t>
    </rPh>
    <rPh sb="19" eb="21">
      <t>ジドウ</t>
    </rPh>
    <rPh sb="21" eb="23">
      <t>ケイサン</t>
    </rPh>
    <phoneticPr fontId="2"/>
  </si>
  <si>
    <t>マスターズ男子参加料計</t>
    <rPh sb="5" eb="7">
      <t>ダンシ</t>
    </rPh>
    <rPh sb="7" eb="10">
      <t>サンカリョウ</t>
    </rPh>
    <rPh sb="10" eb="11">
      <t>ケイ</t>
    </rPh>
    <phoneticPr fontId="2"/>
  </si>
  <si>
    <t>参加チーム数</t>
    <rPh sb="0" eb="2">
      <t>サンカ</t>
    </rPh>
    <rPh sb="5" eb="6">
      <t>スウ</t>
    </rPh>
    <phoneticPr fontId="2"/>
  </si>
  <si>
    <t>M50≦</t>
  </si>
  <si>
    <t>M35≦</t>
  </si>
  <si>
    <t>M55≦</t>
  </si>
  <si>
    <t>M45≦</t>
  </si>
  <si>
    <t>M40≦</t>
  </si>
  <si>
    <t>W30≦</t>
    <phoneticPr fontId="2"/>
  </si>
  <si>
    <t>W45≦</t>
    <phoneticPr fontId="2"/>
  </si>
  <si>
    <t>W40≦</t>
    <phoneticPr fontId="2"/>
  </si>
  <si>
    <t>W35≦</t>
    <phoneticPr fontId="2"/>
  </si>
  <si>
    <t>マスターズ女子参加料計</t>
    <rPh sb="5" eb="7">
      <t>ジョシ</t>
    </rPh>
    <rPh sb="7" eb="10">
      <t>サンカリョウ</t>
    </rPh>
    <rPh sb="10" eb="11">
      <t>ケイ</t>
    </rPh>
    <phoneticPr fontId="2"/>
  </si>
  <si>
    <t>マスターズ・女子の部</t>
    <rPh sb="6" eb="8">
      <t>ジョシ</t>
    </rPh>
    <rPh sb="9" eb="10">
      <t>ブ</t>
    </rPh>
    <phoneticPr fontId="2"/>
  </si>
  <si>
    <t>マスターズ・エルダーの部</t>
    <rPh sb="11" eb="12">
      <t>ブ</t>
    </rPh>
    <phoneticPr fontId="2"/>
  </si>
  <si>
    <t>Ｍ60≦</t>
  </si>
  <si>
    <t>Ｍ60≦</t>
    <phoneticPr fontId="2"/>
  </si>
  <si>
    <t>W50≦</t>
  </si>
  <si>
    <t>W50≦</t>
    <phoneticPr fontId="2"/>
  </si>
  <si>
    <t>Ｍ70≦</t>
  </si>
  <si>
    <t>Ｍ70≦</t>
    <phoneticPr fontId="2"/>
  </si>
  <si>
    <t>W55≦</t>
  </si>
  <si>
    <t>W55≦</t>
    <phoneticPr fontId="2"/>
  </si>
  <si>
    <t>マスターズエルダー参加料計</t>
    <rPh sb="9" eb="12">
      <t>サンカリョウ</t>
    </rPh>
    <rPh sb="12" eb="13">
      <t>ケイ</t>
    </rPh>
    <phoneticPr fontId="2"/>
  </si>
  <si>
    <t>-</t>
  </si>
  <si>
    <t>-</t>
    <phoneticPr fontId="2"/>
  </si>
  <si>
    <t>一般男子参加料計</t>
    <rPh sb="0" eb="2">
      <t>イッパン</t>
    </rPh>
    <rPh sb="2" eb="4">
      <t>ダンシ</t>
    </rPh>
    <rPh sb="4" eb="7">
      <t>サンカリョウ</t>
    </rPh>
    <rPh sb="7" eb="8">
      <t>ケイ</t>
    </rPh>
    <phoneticPr fontId="2"/>
  </si>
  <si>
    <t>一般女子参加料計</t>
    <rPh sb="0" eb="2">
      <t>イッパン</t>
    </rPh>
    <rPh sb="2" eb="4">
      <t>ジョシ</t>
    </rPh>
    <rPh sb="4" eb="7">
      <t>サンカリョウ</t>
    </rPh>
    <rPh sb="7" eb="8">
      <t>ケイ</t>
    </rPh>
    <phoneticPr fontId="2"/>
  </si>
  <si>
    <t>一般・女子の部（年齢クラスなし）</t>
    <rPh sb="0" eb="2">
      <t>イッパン</t>
    </rPh>
    <rPh sb="3" eb="5">
      <t>ジョシ</t>
    </rPh>
    <rPh sb="6" eb="7">
      <t>ブ</t>
    </rPh>
    <rPh sb="8" eb="10">
      <t>ネンレイ</t>
    </rPh>
    <phoneticPr fontId="2"/>
  </si>
  <si>
    <t>チーム数</t>
    <rPh sb="3" eb="4">
      <t>スウ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</si>
  <si>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</si>
  <si>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</si>
  <si>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エルダー</t>
    <phoneticPr fontId="3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</si>
  <si>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</si>
  <si>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</si>
  <si>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弁　当(B）</t>
    <rPh sb="0" eb="1">
      <t>ベン</t>
    </rPh>
    <rPh sb="2" eb="3">
      <t>トウ</t>
    </rPh>
    <phoneticPr fontId="3"/>
  </si>
  <si>
    <t>　　［金融機関名］　ゆうちょ銀行</t>
    <rPh sb="14" eb="16">
      <t>ギンコウ</t>
    </rPh>
    <phoneticPr fontId="2"/>
  </si>
  <si>
    <t>W40≦</t>
    <phoneticPr fontId="2"/>
  </si>
  <si>
    <t>マスターズ陸上競技連盟</t>
    <rPh sb="5" eb="7">
      <t>リクジョウ</t>
    </rPh>
    <rPh sb="7" eb="9">
      <t>キョウギ</t>
    </rPh>
    <rPh sb="9" eb="11">
      <t>レンメイ</t>
    </rPh>
    <phoneticPr fontId="2"/>
  </si>
  <si>
    <t>参加チームの明細は別紙のとおりとします。</t>
    <rPh sb="0" eb="2">
      <t>サンカ</t>
    </rPh>
    <rPh sb="6" eb="8">
      <t>メイサイ</t>
    </rPh>
    <rPh sb="9" eb="11">
      <t>ベッシ</t>
    </rPh>
    <phoneticPr fontId="2"/>
  </si>
  <si>
    <t>◆「各部門のエントリーシート」の入力方法</t>
    <rPh sb="2" eb="3">
      <t>カク</t>
    </rPh>
    <rPh sb="3" eb="5">
      <t>ブモン</t>
    </rPh>
    <rPh sb="16" eb="18">
      <t>ニュウリョク</t>
    </rPh>
    <rPh sb="18" eb="20">
      <t>ホウホウ</t>
    </rPh>
    <phoneticPr fontId="2"/>
  </si>
  <si>
    <t>登録番号（Ｄ列）から生年月日・西暦（Ｈ列）までを入力してください。</t>
  </si>
  <si>
    <t>年齢・クラスは自動表示されますので入力しないでください。</t>
    <rPh sb="0" eb="2">
      <t>ネンレイ</t>
    </rPh>
    <rPh sb="7" eb="9">
      <t>ジドウ</t>
    </rPh>
    <rPh sb="9" eb="11">
      <t>ヒョウジ</t>
    </rPh>
    <rPh sb="17" eb="19">
      <t>ニュウリョク</t>
    </rPh>
    <phoneticPr fontId="2"/>
  </si>
  <si>
    <t>各部門で複数参加の場合、チーム名は自動的にA～Hまで最大8チーム表示されますので、入力しないでください。</t>
    <rPh sb="0" eb="3">
      <t>カクブモン</t>
    </rPh>
    <rPh sb="4" eb="6">
      <t>フクスウ</t>
    </rPh>
    <rPh sb="6" eb="8">
      <t>サンカ</t>
    </rPh>
    <rPh sb="9" eb="11">
      <t>バアイ</t>
    </rPh>
    <rPh sb="15" eb="16">
      <t>メイ</t>
    </rPh>
    <rPh sb="17" eb="20">
      <t>ジドウテキ</t>
    </rPh>
    <rPh sb="26" eb="28">
      <t>サイダイ</t>
    </rPh>
    <rPh sb="32" eb="34">
      <t>ヒョウジ</t>
    </rPh>
    <rPh sb="41" eb="43">
      <t>ニュウリョク</t>
    </rPh>
    <phoneticPr fontId="2"/>
  </si>
  <si>
    <t>参加料、参加料合計、参加チーム数も自動表示されますので、入力しないでください。</t>
    <rPh sb="0" eb="3">
      <t>サンカリョウ</t>
    </rPh>
    <rPh sb="4" eb="7">
      <t>サンカリョウ</t>
    </rPh>
    <rPh sb="7" eb="9">
      <t>ゴウケイ</t>
    </rPh>
    <rPh sb="10" eb="12">
      <t>サンカ</t>
    </rPh>
    <rPh sb="15" eb="16">
      <t>スウ</t>
    </rPh>
    <rPh sb="17" eb="19">
      <t>ジドウ</t>
    </rPh>
    <rPh sb="19" eb="21">
      <t>ヒョウジ</t>
    </rPh>
    <rPh sb="28" eb="30">
      <t>ニュウリョク</t>
    </rPh>
    <phoneticPr fontId="2"/>
  </si>
  <si>
    <t>◆「参加申込書シート」の入力方法</t>
    <rPh sb="2" eb="4">
      <t>サンカ</t>
    </rPh>
    <rPh sb="4" eb="6">
      <t>モウシコミ</t>
    </rPh>
    <rPh sb="6" eb="7">
      <t>ショ</t>
    </rPh>
    <rPh sb="12" eb="14">
      <t>ニュウリョク</t>
    </rPh>
    <rPh sb="14" eb="16">
      <t>ホウホウ</t>
    </rPh>
    <phoneticPr fontId="2"/>
  </si>
  <si>
    <t>基本的に各部門別明細から自動的に転記表示されますので、下記の項目以外入力不要です。</t>
    <rPh sb="0" eb="3">
      <t>キホンテキ</t>
    </rPh>
    <rPh sb="4" eb="7">
      <t>カクブモン</t>
    </rPh>
    <rPh sb="7" eb="8">
      <t>ベツ</t>
    </rPh>
    <rPh sb="8" eb="10">
      <t>メイサイ</t>
    </rPh>
    <rPh sb="12" eb="15">
      <t>ジドウテキ</t>
    </rPh>
    <rPh sb="16" eb="18">
      <t>テンキ</t>
    </rPh>
    <rPh sb="18" eb="20">
      <t>ヒョウジ</t>
    </rPh>
    <rPh sb="27" eb="29">
      <t>カキ</t>
    </rPh>
    <rPh sb="30" eb="32">
      <t>コウモク</t>
    </rPh>
    <rPh sb="32" eb="34">
      <t>イガイ</t>
    </rPh>
    <rPh sb="34" eb="36">
      <t>ニュウリョク</t>
    </rPh>
    <rPh sb="36" eb="38">
      <t>フヨウ</t>
    </rPh>
    <phoneticPr fontId="2"/>
  </si>
  <si>
    <t>・</t>
    <phoneticPr fontId="2"/>
  </si>
  <si>
    <t>・</t>
    <phoneticPr fontId="2"/>
  </si>
  <si>
    <t>申込責任者の電話・ファックス番号およびメールアドレス</t>
    <rPh sb="0" eb="2">
      <t>モウシコミ</t>
    </rPh>
    <rPh sb="2" eb="5">
      <t>セキニンシャ</t>
    </rPh>
    <rPh sb="6" eb="8">
      <t>デンワ</t>
    </rPh>
    <rPh sb="14" eb="16">
      <t>バンゴウ</t>
    </rPh>
    <phoneticPr fontId="2"/>
  </si>
  <si>
    <t>申込責任者・監督名を入力してください。</t>
    <rPh sb="0" eb="2">
      <t>モウシコミ</t>
    </rPh>
    <rPh sb="2" eb="5">
      <t>セキニンシャ</t>
    </rPh>
    <rPh sb="6" eb="8">
      <t>カントク</t>
    </rPh>
    <rPh sb="8" eb="9">
      <t>メイ</t>
    </rPh>
    <rPh sb="10" eb="12">
      <t>ニュウリョク</t>
    </rPh>
    <phoneticPr fontId="2"/>
  </si>
  <si>
    <t>一般の部（オープン）については、会員以外は登録番号の入力は不要です。</t>
    <rPh sb="0" eb="2">
      <t>イッパン</t>
    </rPh>
    <rPh sb="3" eb="4">
      <t>ブ</t>
    </rPh>
    <rPh sb="16" eb="18">
      <t>カイイン</t>
    </rPh>
    <rPh sb="18" eb="20">
      <t>イガイ</t>
    </rPh>
    <rPh sb="21" eb="23">
      <t>トウロク</t>
    </rPh>
    <rPh sb="23" eb="25">
      <t>バンゴウ</t>
    </rPh>
    <rPh sb="26" eb="28">
      <t>ニュウリョク</t>
    </rPh>
    <rPh sb="29" eb="31">
      <t>フヨウ</t>
    </rPh>
    <phoneticPr fontId="2"/>
  </si>
  <si>
    <t>チーム名は会員番号が入力された場合のみ表示されます。したがって、一般の部（オープン）については必要に応じでチーム名を入力してください。</t>
    <rPh sb="32" eb="34">
      <t>イッパン</t>
    </rPh>
    <rPh sb="35" eb="36">
      <t>ブ</t>
    </rPh>
    <rPh sb="47" eb="49">
      <t>ヒツヨウ</t>
    </rPh>
    <rPh sb="50" eb="51">
      <t>オウ</t>
    </rPh>
    <rPh sb="56" eb="57">
      <t>メイ</t>
    </rPh>
    <rPh sb="58" eb="60">
      <t>ニュウリョク</t>
    </rPh>
    <phoneticPr fontId="2"/>
  </si>
  <si>
    <t>年齢
制限</t>
    <rPh sb="0" eb="2">
      <t>ネンレイ</t>
    </rPh>
    <rPh sb="3" eb="5">
      <t>セイゲン</t>
    </rPh>
    <phoneticPr fontId="2"/>
  </si>
  <si>
    <t>申込責任者が、マスターズ男子の入力責任者にに同じ場合は自動表示です。異なる場合は直接入力してください。</t>
    <rPh sb="0" eb="2">
      <t>モウシコミ</t>
    </rPh>
    <rPh sb="2" eb="5">
      <t>セキニンシャ</t>
    </rPh>
    <rPh sb="12" eb="14">
      <t>ダンシ</t>
    </rPh>
    <rPh sb="15" eb="17">
      <t>ニュウリョク</t>
    </rPh>
    <rPh sb="17" eb="20">
      <t>セキニンシャ</t>
    </rPh>
    <rPh sb="22" eb="23">
      <t>オナ</t>
    </rPh>
    <rPh sb="24" eb="26">
      <t>バアイ</t>
    </rPh>
    <rPh sb="27" eb="29">
      <t>ジドウ</t>
    </rPh>
    <rPh sb="29" eb="31">
      <t>ヒョウジ</t>
    </rPh>
    <rPh sb="34" eb="35">
      <t>コト</t>
    </rPh>
    <rPh sb="37" eb="39">
      <t>バアイ</t>
    </rPh>
    <rPh sb="40" eb="42">
      <t>チョクセツ</t>
    </rPh>
    <rPh sb="42" eb="44">
      <t>ニュウリョク</t>
    </rPh>
    <phoneticPr fontId="2"/>
  </si>
  <si>
    <t>　</t>
    <phoneticPr fontId="2"/>
  </si>
  <si>
    <t>一般・男子の部</t>
    <rPh sb="0" eb="2">
      <t>イッパン</t>
    </rPh>
    <rPh sb="3" eb="5">
      <t>ダンシ</t>
    </rPh>
    <rPh sb="6" eb="7">
      <t>ブ</t>
    </rPh>
    <phoneticPr fontId="2"/>
  </si>
  <si>
    <t>携帯：</t>
    <rPh sb="0" eb="2">
      <t>ケイタイ</t>
    </rPh>
    <phoneticPr fontId="2"/>
  </si>
  <si>
    <t>※灰色の欄は記入不要です。</t>
    <phoneticPr fontId="2"/>
  </si>
  <si>
    <t>申込責任者：</t>
    <rPh sb="0" eb="2">
      <t>モウシコミ</t>
    </rPh>
    <rPh sb="2" eb="5">
      <t>セキニンシャ</t>
    </rPh>
    <phoneticPr fontId="2"/>
  </si>
  <si>
    <t>（注）
連盟・申込責任者は、リンクしているので記入不要です。</t>
    <rPh sb="1" eb="2">
      <t>チュウ</t>
    </rPh>
    <rPh sb="4" eb="6">
      <t>レンメイ</t>
    </rPh>
    <rPh sb="7" eb="9">
      <t>モウシコミ</t>
    </rPh>
    <rPh sb="9" eb="12">
      <t>セキニンシャ</t>
    </rPh>
    <rPh sb="23" eb="25">
      <t>キニュウ</t>
    </rPh>
    <rPh sb="25" eb="27">
      <t>フヨウ</t>
    </rPh>
    <phoneticPr fontId="2"/>
  </si>
  <si>
    <t>申込連盟名称：</t>
    <rPh sb="0" eb="2">
      <t>モウシコミ</t>
    </rPh>
    <rPh sb="2" eb="4">
      <t>レンメイ</t>
    </rPh>
    <rPh sb="4" eb="6">
      <t>メイショウ</t>
    </rPh>
    <phoneticPr fontId="2"/>
  </si>
  <si>
    <t>申込日：</t>
    <rPh sb="0" eb="3">
      <t>モウシコミビ</t>
    </rPh>
    <phoneticPr fontId="2"/>
  </si>
  <si>
    <t>＜通信欄＞</t>
    <rPh sb="1" eb="4">
      <t>ツウシンラン</t>
    </rPh>
    <phoneticPr fontId="2"/>
  </si>
  <si>
    <t>◆振込先</t>
    <rPh sb="1" eb="4">
      <t>フリコミサキ</t>
    </rPh>
    <phoneticPr fontId="2"/>
  </si>
  <si>
    <t>他行から振り込まれる場合は、下記内容をご指定下さい</t>
    <rPh sb="0" eb="2">
      <t>タコウ</t>
    </rPh>
    <rPh sb="4" eb="5">
      <t>フ</t>
    </rPh>
    <rPh sb="6" eb="7">
      <t>コ</t>
    </rPh>
    <rPh sb="10" eb="12">
      <t>バアイ</t>
    </rPh>
    <rPh sb="14" eb="16">
      <t>カキ</t>
    </rPh>
    <rPh sb="16" eb="18">
      <t>ナイヨウ</t>
    </rPh>
    <rPh sb="20" eb="23">
      <t>シテイクダ</t>
    </rPh>
    <phoneticPr fontId="2"/>
  </si>
  <si>
    <r>
      <t>所属連盟は、</t>
    </r>
    <r>
      <rPr>
        <sz val="11"/>
        <color rgb="FF0070C0"/>
        <rFont val="メイリオ"/>
        <family val="3"/>
        <charset val="128"/>
      </rPr>
      <t>ドロップダウンリスト</t>
    </r>
    <r>
      <rPr>
        <sz val="11"/>
        <color theme="1"/>
        <rFont val="メイリオ"/>
        <family val="3"/>
        <charset val="128"/>
      </rPr>
      <t>から選択してください。連盟コードは自動表示です。</t>
    </r>
    <rPh sb="0" eb="4">
      <t>ショゾクレンメイ</t>
    </rPh>
    <rPh sb="18" eb="20">
      <t>センタク</t>
    </rPh>
    <rPh sb="27" eb="29">
      <t>レンメイ</t>
    </rPh>
    <rPh sb="33" eb="35">
      <t>ジドウ</t>
    </rPh>
    <rPh sb="35" eb="37">
      <t>ヒョウジ</t>
    </rPh>
    <phoneticPr fontId="2"/>
  </si>
  <si>
    <t>お弁当は一人800円（お茶を含む）です。</t>
    <rPh sb="1" eb="3">
      <t>ベントウ</t>
    </rPh>
    <rPh sb="4" eb="6">
      <t>ヒトリ</t>
    </rPh>
    <rPh sb="9" eb="10">
      <t>エン</t>
    </rPh>
    <rPh sb="12" eb="13">
      <t>チャ</t>
    </rPh>
    <rPh sb="14" eb="15">
      <t>フク</t>
    </rPh>
    <phoneticPr fontId="2"/>
  </si>
  <si>
    <t>合計金額(A+B）</t>
    <rPh sb="0" eb="2">
      <t>ゴウケイ</t>
    </rPh>
    <rPh sb="2" eb="4">
      <t>キンガク</t>
    </rPh>
    <phoneticPr fontId="3"/>
  </si>
  <si>
    <t>番号</t>
    <rPh sb="0" eb="2">
      <t>バンゴウ</t>
    </rPh>
    <phoneticPr fontId="2"/>
  </si>
  <si>
    <t>名前</t>
    <rPh sb="0" eb="2">
      <t>ナマエ</t>
    </rPh>
    <phoneticPr fontId="2"/>
  </si>
  <si>
    <t>連絡電話番号</t>
    <rPh sb="0" eb="2">
      <t>レンラク</t>
    </rPh>
    <rPh sb="2" eb="4">
      <t>デンワ</t>
    </rPh>
    <rPh sb="4" eb="6">
      <t>バンゴウ</t>
    </rPh>
    <phoneticPr fontId="2"/>
  </si>
  <si>
    <t>住　　所</t>
    <rPh sb="0" eb="1">
      <t>ジュウ</t>
    </rPh>
    <rPh sb="3" eb="4">
      <t>ショ</t>
    </rPh>
    <phoneticPr fontId="2"/>
  </si>
  <si>
    <t>郵便番号</t>
    <rPh sb="0" eb="4">
      <t>ユウビンバンゴウ</t>
    </rPh>
    <phoneticPr fontId="2"/>
  </si>
  <si>
    <t>ブルダウンで選んでください。</t>
    <rPh sb="6" eb="7">
      <t>エラ</t>
    </rPh>
    <phoneticPr fontId="2"/>
  </si>
  <si>
    <t>近畿　太郎</t>
    <rPh sb="0" eb="2">
      <t>キンキ</t>
    </rPh>
    <rPh sb="3" eb="5">
      <t>タロウ</t>
    </rPh>
    <phoneticPr fontId="2"/>
  </si>
  <si>
    <t>近畿　花子</t>
    <rPh sb="0" eb="2">
      <t>キンキ</t>
    </rPh>
    <rPh sb="3" eb="5">
      <t>ハナコ</t>
    </rPh>
    <phoneticPr fontId="2"/>
  </si>
  <si>
    <t>123-4567</t>
    <phoneticPr fontId="2"/>
  </si>
  <si>
    <t>123-4568</t>
  </si>
  <si>
    <t>090-1234-5678</t>
    <phoneticPr fontId="2"/>
  </si>
  <si>
    <t>090-1234-5679</t>
  </si>
  <si>
    <t>府県名</t>
    <rPh sb="0" eb="3">
      <t>フケンメイ</t>
    </rPh>
    <phoneticPr fontId="2"/>
  </si>
  <si>
    <t>選手付添者</t>
  </si>
  <si>
    <t>大会役員</t>
  </si>
  <si>
    <t>123-4569</t>
  </si>
  <si>
    <t>090-1234-5680</t>
  </si>
  <si>
    <t>近畿　次郎</t>
    <rPh sb="0" eb="2">
      <t>キンキ</t>
    </rPh>
    <rPh sb="3" eb="5">
      <t>ジロウ</t>
    </rPh>
    <phoneticPr fontId="2"/>
  </si>
  <si>
    <t>大会事務局でお弁当を用意する大会役員の方は、お名前をお書きください。</t>
    <rPh sb="0" eb="2">
      <t>タイカイ</t>
    </rPh>
    <rPh sb="2" eb="5">
      <t>ジムキョク</t>
    </rPh>
    <rPh sb="7" eb="9">
      <t>ベントウ</t>
    </rPh>
    <rPh sb="10" eb="12">
      <t>ヨウイ</t>
    </rPh>
    <rPh sb="14" eb="16">
      <t>タイカイ</t>
    </rPh>
    <rPh sb="16" eb="18">
      <t>ヤクイン</t>
    </rPh>
    <rPh sb="19" eb="20">
      <t>カタ</t>
    </rPh>
    <rPh sb="23" eb="25">
      <t>ナマエ</t>
    </rPh>
    <rPh sb="27" eb="28">
      <t>カ</t>
    </rPh>
    <phoneticPr fontId="2"/>
  </si>
  <si>
    <t>各連盟スタッフ</t>
  </si>
  <si>
    <t>各連盟スタッフとは、監督、コーチ、マネージャなど駅伝関係者です。</t>
    <rPh sb="0" eb="1">
      <t>カク</t>
    </rPh>
    <rPh sb="1" eb="3">
      <t>レンメイ</t>
    </rPh>
    <rPh sb="10" eb="12">
      <t>カントク</t>
    </rPh>
    <rPh sb="24" eb="26">
      <t>エキデン</t>
    </rPh>
    <rPh sb="26" eb="29">
      <t>カンケイシャ</t>
    </rPh>
    <phoneticPr fontId="2"/>
  </si>
  <si>
    <t>選手付添者は、原則１選手1名でお願いします。</t>
    <rPh sb="0" eb="2">
      <t>センシュ</t>
    </rPh>
    <rPh sb="2" eb="5">
      <t>ツキソイシャ</t>
    </rPh>
    <rPh sb="7" eb="9">
      <t>ゲンソク</t>
    </rPh>
    <rPh sb="10" eb="12">
      <t>センシュ</t>
    </rPh>
    <rPh sb="13" eb="14">
      <t>メイ</t>
    </rPh>
    <rPh sb="16" eb="17">
      <t>ネガ</t>
    </rPh>
    <phoneticPr fontId="2"/>
  </si>
  <si>
    <t>大会役員は、近畿マスターズの会長、副会長、理事長、副理事長の方です。</t>
    <rPh sb="0" eb="2">
      <t>タイカイ</t>
    </rPh>
    <rPh sb="2" eb="4">
      <t>ヤクイン</t>
    </rPh>
    <rPh sb="6" eb="8">
      <t>キンキ</t>
    </rPh>
    <rPh sb="14" eb="16">
      <t>カイチョウ</t>
    </rPh>
    <rPh sb="17" eb="20">
      <t>フクカイチョウ</t>
    </rPh>
    <rPh sb="21" eb="24">
      <t>リジチョウ</t>
    </rPh>
    <rPh sb="25" eb="29">
      <t>フクリジチョウ</t>
    </rPh>
    <rPh sb="30" eb="31">
      <t>カタ</t>
    </rPh>
    <phoneticPr fontId="2"/>
  </si>
  <si>
    <t>備考(JAAF-ID)</t>
    <rPh sb="0" eb="2">
      <t>ビコウ</t>
    </rPh>
    <phoneticPr fontId="2"/>
  </si>
  <si>
    <t>お弁当の注文は、参加申込書（合計表）のシートにお書きください。</t>
    <rPh sb="1" eb="3">
      <t>ベントウ</t>
    </rPh>
    <rPh sb="4" eb="6">
      <t>チュウモン</t>
    </rPh>
    <rPh sb="8" eb="12">
      <t>サンカモウシコミ</t>
    </rPh>
    <rPh sb="12" eb="13">
      <t>ショ</t>
    </rPh>
    <rPh sb="14" eb="16">
      <t>ゴウケイ</t>
    </rPh>
    <rPh sb="16" eb="17">
      <t>ヒョウ</t>
    </rPh>
    <rPh sb="24" eb="25">
      <t>カ</t>
    </rPh>
    <phoneticPr fontId="2"/>
  </si>
  <si>
    <t>マスターズ男子・女子・エルダーの選手は、備考欄に「JAAF-ID」記入してください。</t>
    <phoneticPr fontId="2"/>
  </si>
  <si>
    <t>第30回近畿マスターズ駅伝参加料</t>
    <rPh sb="0" eb="1">
      <t>ダイ</t>
    </rPh>
    <rPh sb="3" eb="4">
      <t>カイ</t>
    </rPh>
    <rPh sb="4" eb="6">
      <t>キンキ</t>
    </rPh>
    <rPh sb="11" eb="13">
      <t>エキデン</t>
    </rPh>
    <rPh sb="13" eb="16">
      <t>サンカリョウ</t>
    </rPh>
    <phoneticPr fontId="3"/>
  </si>
  <si>
    <t>滋賀</t>
  </si>
  <si>
    <t>田中　弘明</t>
    <rPh sb="0" eb="2">
      <t>タナカ</t>
    </rPh>
    <rPh sb="3" eb="5">
      <t>ヒロアキ</t>
    </rPh>
    <phoneticPr fontId="2"/>
  </si>
  <si>
    <t>090-8524-1830</t>
    <phoneticPr fontId="2"/>
  </si>
  <si>
    <t>滋賀　次郎</t>
    <rPh sb="0" eb="2">
      <t>シガ</t>
    </rPh>
    <rPh sb="3" eb="5">
      <t>ジロウ</t>
    </rPh>
    <phoneticPr fontId="2"/>
  </si>
  <si>
    <t>滋賀　太郎</t>
    <rPh sb="0" eb="2">
      <t>シガ</t>
    </rPh>
    <rPh sb="3" eb="5">
      <t>タロウ</t>
    </rPh>
    <phoneticPr fontId="2"/>
  </si>
  <si>
    <t>ｼｶﾞ　ｼﾞﾛｳ</t>
    <phoneticPr fontId="2"/>
  </si>
  <si>
    <t>ｼｶﾞ　ﾀﾛｳ</t>
    <phoneticPr fontId="2"/>
  </si>
  <si>
    <r>
      <rPr>
        <sz val="12"/>
        <color rgb="FFFF0000"/>
        <rFont val="ＭＳ Ｐゴシック"/>
        <family val="3"/>
        <charset val="128"/>
        <scheme val="minor"/>
      </rPr>
      <t>第31回</t>
    </r>
    <r>
      <rPr>
        <sz val="12"/>
        <rFont val="ＭＳ Ｐゴシック"/>
        <family val="3"/>
        <charset val="128"/>
        <scheme val="minor"/>
      </rPr>
      <t>近畿マスターズ駅伝競走大会（2024年度）</t>
    </r>
    <rPh sb="0" eb="1">
      <t>ダイ</t>
    </rPh>
    <rPh sb="3" eb="4">
      <t>カイ</t>
    </rPh>
    <rPh sb="4" eb="6">
      <t>キンキ</t>
    </rPh>
    <rPh sb="11" eb="13">
      <t>エキデン</t>
    </rPh>
    <rPh sb="13" eb="15">
      <t>キョウソウ</t>
    </rPh>
    <rPh sb="15" eb="17">
      <t>タイカイ</t>
    </rPh>
    <rPh sb="22" eb="23">
      <t>ネン</t>
    </rPh>
    <rPh sb="23" eb="24">
      <t>ド</t>
    </rPh>
    <phoneticPr fontId="3"/>
  </si>
  <si>
    <t>第31回近畿マスターズ駅伝競走大会（2024年度）</t>
    <phoneticPr fontId="3"/>
  </si>
  <si>
    <t>滋賀</t>
    <rPh sb="0" eb="2">
      <t>シガ</t>
    </rPh>
    <phoneticPr fontId="2"/>
  </si>
  <si>
    <t>滋賀県大津市</t>
    <rPh sb="0" eb="3">
      <t>シガケン</t>
    </rPh>
    <rPh sb="3" eb="5">
      <t>オオツ</t>
    </rPh>
    <rPh sb="5" eb="6">
      <t>シ</t>
    </rPh>
    <phoneticPr fontId="2"/>
  </si>
  <si>
    <t>2025年2月21日（金）以後変更が生じた場合は直ちに滋賀マスターズまで連絡ください。</t>
    <rPh sb="11" eb="12">
      <t>キン</t>
    </rPh>
    <rPh sb="13" eb="15">
      <t>イゴ</t>
    </rPh>
    <rPh sb="15" eb="17">
      <t>ヘンコウ</t>
    </rPh>
    <rPh sb="27" eb="29">
      <t>シガ</t>
    </rPh>
    <phoneticPr fontId="2"/>
  </si>
  <si>
    <t>第3１回近畿マスターズ駅伝参加申込書</t>
    <rPh sb="0" eb="1">
      <t>ダイ</t>
    </rPh>
    <rPh sb="3" eb="4">
      <t>カイ</t>
    </rPh>
    <rPh sb="4" eb="6">
      <t>キンキ</t>
    </rPh>
    <rPh sb="11" eb="13">
      <t>エキデン</t>
    </rPh>
    <rPh sb="13" eb="15">
      <t>サンカ</t>
    </rPh>
    <rPh sb="15" eb="17">
      <t>モウシコミ</t>
    </rPh>
    <rPh sb="17" eb="18">
      <t>ショ</t>
    </rPh>
    <phoneticPr fontId="2"/>
  </si>
  <si>
    <t>2025年</t>
    <rPh sb="4" eb="5">
      <t>ネン</t>
    </rPh>
    <phoneticPr fontId="2"/>
  </si>
  <si>
    <t>第31回近畿マスターズ駅伝について、下記のとおり参加申込をします。</t>
    <rPh sb="0" eb="1">
      <t>ダイ</t>
    </rPh>
    <rPh sb="3" eb="4">
      <t>カイ</t>
    </rPh>
    <rPh sb="4" eb="6">
      <t>キンキ</t>
    </rPh>
    <rPh sb="11" eb="13">
      <t>エキデン</t>
    </rPh>
    <rPh sb="18" eb="20">
      <t>カキ</t>
    </rPh>
    <rPh sb="24" eb="26">
      <t>サンカ</t>
    </rPh>
    <rPh sb="26" eb="28">
      <t>モウシコミ</t>
    </rPh>
    <phoneticPr fontId="2"/>
  </si>
  <si>
    <t>　　［口座番号］00940-7-146455</t>
    <rPh sb="3" eb="5">
      <t>コウザ</t>
    </rPh>
    <rPh sb="5" eb="7">
      <t>バンゴウ</t>
    </rPh>
    <phoneticPr fontId="2"/>
  </si>
  <si>
    <t>　　［口座名称］滋賀マスターズ陸上競技連盟</t>
    <rPh sb="3" eb="7">
      <t>コウザメイショウ</t>
    </rPh>
    <rPh sb="8" eb="10">
      <t>シガ</t>
    </rPh>
    <rPh sb="15" eb="17">
      <t>リクジョウ</t>
    </rPh>
    <rPh sb="17" eb="19">
      <t>キョウギ</t>
    </rPh>
    <rPh sb="19" eb="21">
      <t>レンメイ</t>
    </rPh>
    <phoneticPr fontId="2"/>
  </si>
  <si>
    <t>店名（店番）０９９（ゼロキュウキュウ）店　当座146455</t>
    <rPh sb="0" eb="2">
      <t>テンメイ</t>
    </rPh>
    <rPh sb="3" eb="5">
      <t>テンバン</t>
    </rPh>
    <rPh sb="19" eb="20">
      <t>テン</t>
    </rPh>
    <rPh sb="21" eb="23">
      <t>トウザ</t>
    </rPh>
    <phoneticPr fontId="2"/>
  </si>
  <si>
    <t>◆申込み締切日◆　2025年2月21日（金）必着</t>
    <rPh sb="20" eb="2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</si>
</sst>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m/d;@"/>
    <numFmt numFmtId="177" formatCode="yyyy/mm/dd"/>
    <numFmt numFmtId="178" formatCode="&quot;¥&quot;#,##0_);[Red]\(&quot;¥&quot;#,##0\)"/>
    <numFmt numFmtId="179" formatCode="#,##0\ &quot;円&quot;\ "/>
    <numFmt numFmtId="180" formatCode="&quot;×&quot;#,##0\ &quot;円&quot;\ "/>
    <numFmt numFmtId="181" formatCode="0\ &quot;名&quot;"/>
    <numFmt numFmtId="182" formatCode="0\ &quot;チーム&quot;"/>
    <numFmt numFmtId="183" formatCode="#,##0&quot;円&quot;"/>
    <numFmt numFmtId="184" formatCode="0&quot;チ&quot;&quot;ー&quot;&quot;ム&quot;"/>
    <numFmt numFmtId="185" formatCode="0&quot;個&quot;"/>
    <numFmt numFmtId="186" formatCode="0&quot;月&quot;"/>
    <numFmt numFmtId="187" formatCode="0&quot;日&quot;"/>
    <numFmt numFmtId="188" formatCode="00000000000"/>
  </numFmts>
  <fonts count="34" x14ac:knownFonts="1">
    <font>
      <sz val="11"/>
      <color theme="1"/>
      <name val="メイリオ"/>
      <family val="3"/>
      <charset val="128"/>
    </font>
    <font>
      <b/>
      <sz val="15"/>
      <color indexed="54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rgb="FF0070C0"/>
      <name val="メイリオ"/>
      <family val="3"/>
      <charset val="128"/>
    </font>
    <font>
      <sz val="12"/>
      <color theme="0" tint="-0.1499984740745262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メイリオ"/>
      <family val="3"/>
      <charset val="128"/>
    </font>
    <font>
      <sz val="14"/>
      <name val="ＭＳ Ｐゴシック"/>
      <family val="3"/>
      <charset val="128"/>
    </font>
    <font>
      <sz val="12"/>
      <name val="メイリオ"/>
      <family val="3"/>
      <charset val="128"/>
    </font>
    <font>
      <sz val="18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4659260841701"/>
      </bottom>
      <diagonal/>
    </border>
    <border>
      <left/>
      <right style="hair">
        <color theme="1" tint="0.499984740745262"/>
      </right>
      <top style="thin">
        <color theme="2" tint="-0.249977111117893"/>
      </top>
      <bottom style="thin">
        <color theme="2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41" xfId="0" applyBorder="1">
      <alignment vertical="center"/>
    </xf>
    <xf numFmtId="0" fontId="16" fillId="3" borderId="41" xfId="0" applyFont="1" applyFill="1" applyBorder="1" applyAlignment="1">
      <alignment vertical="center" shrinkToFit="1"/>
    </xf>
    <xf numFmtId="0" fontId="16" fillId="3" borderId="41" xfId="0" applyFont="1" applyFill="1" applyBorder="1">
      <alignment vertical="center"/>
    </xf>
    <xf numFmtId="177" fontId="0" fillId="0" borderId="41" xfId="0" applyNumberFormat="1" applyBorder="1">
      <alignment vertical="center"/>
    </xf>
    <xf numFmtId="178" fontId="0" fillId="0" borderId="41" xfId="0" applyNumberFormat="1" applyBorder="1">
      <alignment vertical="center"/>
    </xf>
    <xf numFmtId="0" fontId="16" fillId="3" borderId="42" xfId="0" applyFont="1" applyFill="1" applyBorder="1" applyAlignment="1">
      <alignment vertical="center" shrinkToFit="1"/>
    </xf>
    <xf numFmtId="0" fontId="17" fillId="0" borderId="0" xfId="2" applyFont="1">
      <alignment vertical="center"/>
    </xf>
    <xf numFmtId="0" fontId="12" fillId="0" borderId="0" xfId="2">
      <alignment vertical="center"/>
    </xf>
    <xf numFmtId="0" fontId="6" fillId="0" borderId="0" xfId="2" applyFont="1">
      <alignment vertical="center"/>
    </xf>
    <xf numFmtId="0" fontId="7" fillId="0" borderId="0" xfId="2" applyFont="1" applyAlignment="1">
      <alignment vertical="top"/>
    </xf>
    <xf numFmtId="0" fontId="6" fillId="4" borderId="1" xfId="2" applyFont="1" applyFill="1" applyBorder="1" applyAlignment="1">
      <alignment horizontal="center" vertical="center"/>
    </xf>
    <xf numFmtId="180" fontId="6" fillId="4" borderId="2" xfId="2" applyNumberFormat="1" applyFont="1" applyFill="1" applyBorder="1">
      <alignment vertical="center"/>
    </xf>
    <xf numFmtId="179" fontId="6" fillId="4" borderId="3" xfId="2" applyNumberFormat="1" applyFont="1" applyFill="1" applyBorder="1" applyAlignment="1">
      <alignment horizontal="right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180" fontId="6" fillId="4" borderId="5" xfId="2" applyNumberFormat="1" applyFont="1" applyFill="1" applyBorder="1">
      <alignment vertical="center"/>
    </xf>
    <xf numFmtId="179" fontId="6" fillId="4" borderId="4" xfId="2" applyNumberFormat="1" applyFont="1" applyFill="1" applyBorder="1" applyAlignment="1">
      <alignment horizontal="right" vertical="center"/>
    </xf>
    <xf numFmtId="180" fontId="6" fillId="4" borderId="6" xfId="2" applyNumberFormat="1" applyFont="1" applyFill="1" applyBorder="1">
      <alignment vertical="center"/>
    </xf>
    <xf numFmtId="0" fontId="6" fillId="4" borderId="7" xfId="2" applyFont="1" applyFill="1" applyBorder="1" applyAlignment="1">
      <alignment horizontal="center" vertical="center"/>
    </xf>
    <xf numFmtId="182" fontId="6" fillId="4" borderId="7" xfId="2" applyNumberFormat="1" applyFont="1" applyFill="1" applyBorder="1">
      <alignment vertical="center"/>
    </xf>
    <xf numFmtId="0" fontId="16" fillId="3" borderId="43" xfId="0" applyFont="1" applyFill="1" applyBorder="1" applyAlignment="1">
      <alignment vertical="center" shrinkToFit="1"/>
    </xf>
    <xf numFmtId="49" fontId="16" fillId="3" borderId="43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7" fillId="0" borderId="0" xfId="2" applyFont="1">
      <alignment vertical="center"/>
    </xf>
    <xf numFmtId="0" fontId="19" fillId="4" borderId="1" xfId="0" applyFont="1" applyFill="1" applyBorder="1" applyAlignment="1">
      <alignment horizontal="center" vertical="center"/>
    </xf>
    <xf numFmtId="176" fontId="17" fillId="0" borderId="0" xfId="2" applyNumberFormat="1" applyFont="1">
      <alignment vertical="center"/>
    </xf>
    <xf numFmtId="0" fontId="19" fillId="4" borderId="1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4" borderId="9" xfId="0" applyFont="1" applyFill="1" applyBorder="1">
      <alignment vertical="center"/>
    </xf>
    <xf numFmtId="0" fontId="19" fillId="4" borderId="10" xfId="0" applyFont="1" applyFill="1" applyBorder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49" fontId="17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0" borderId="11" xfId="2" applyFont="1" applyBorder="1">
      <alignment vertical="center"/>
    </xf>
    <xf numFmtId="0" fontId="17" fillId="0" borderId="11" xfId="2" applyFont="1" applyBorder="1" applyAlignment="1" applyProtection="1">
      <alignment vertical="center" shrinkToFit="1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177" fontId="17" fillId="0" borderId="11" xfId="2" applyNumberFormat="1" applyFont="1" applyBorder="1" applyProtection="1">
      <alignment vertical="center"/>
      <protection locked="0"/>
    </xf>
    <xf numFmtId="0" fontId="17" fillId="7" borderId="11" xfId="2" applyFont="1" applyFill="1" applyBorder="1">
      <alignment vertical="center"/>
    </xf>
    <xf numFmtId="0" fontId="17" fillId="7" borderId="11" xfId="2" applyFont="1" applyFill="1" applyBorder="1" applyAlignment="1">
      <alignment horizontal="center" vertical="center"/>
    </xf>
    <xf numFmtId="49" fontId="17" fillId="4" borderId="8" xfId="2" applyNumberFormat="1" applyFont="1" applyFill="1" applyBorder="1" applyAlignment="1" applyProtection="1">
      <alignment horizontal="center" vertical="center"/>
      <protection locked="0"/>
    </xf>
    <xf numFmtId="0" fontId="17" fillId="0" borderId="8" xfId="2" applyFont="1" applyBorder="1" applyProtection="1">
      <alignment vertical="center"/>
      <protection locked="0"/>
    </xf>
    <xf numFmtId="0" fontId="17" fillId="0" borderId="8" xfId="2" applyFont="1" applyBorder="1" applyAlignment="1" applyProtection="1">
      <alignment vertical="center" shrinkToFit="1"/>
      <protection locked="0"/>
    </xf>
    <xf numFmtId="0" fontId="17" fillId="0" borderId="8" xfId="2" applyFont="1" applyBorder="1" applyAlignment="1" applyProtection="1">
      <alignment horizontal="center" vertical="center"/>
      <protection locked="0"/>
    </xf>
    <xf numFmtId="177" fontId="17" fillId="0" borderId="8" xfId="2" applyNumberFormat="1" applyFont="1" applyBorder="1" applyProtection="1">
      <alignment vertical="center"/>
      <protection locked="0"/>
    </xf>
    <xf numFmtId="0" fontId="17" fillId="7" borderId="8" xfId="2" applyFont="1" applyFill="1" applyBorder="1">
      <alignment vertical="center"/>
    </xf>
    <xf numFmtId="0" fontId="17" fillId="7" borderId="8" xfId="2" applyFont="1" applyFill="1" applyBorder="1" applyAlignment="1">
      <alignment horizontal="center" vertical="center"/>
    </xf>
    <xf numFmtId="49" fontId="17" fillId="0" borderId="0" xfId="2" applyNumberFormat="1" applyFont="1" applyAlignment="1">
      <alignment horizontal="center" vertical="center" shrinkToFi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 shrinkToFit="1"/>
    </xf>
    <xf numFmtId="0" fontId="17" fillId="0" borderId="0" xfId="2" applyFont="1" applyAlignment="1">
      <alignment horizontal="center" vertical="center" wrapText="1" shrinkToFit="1"/>
    </xf>
    <xf numFmtId="183" fontId="17" fillId="0" borderId="0" xfId="2" applyNumberFormat="1" applyFont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3" xfId="2" applyFont="1" applyBorder="1" applyProtection="1">
      <alignment vertical="center"/>
      <protection locked="0"/>
    </xf>
    <xf numFmtId="0" fontId="17" fillId="6" borderId="14" xfId="2" applyFont="1" applyFill="1" applyBorder="1" applyAlignment="1">
      <alignment horizontal="center" vertical="center"/>
    </xf>
    <xf numFmtId="0" fontId="17" fillId="6" borderId="15" xfId="2" applyFont="1" applyFill="1" applyBorder="1" applyAlignment="1">
      <alignment horizontal="center" vertical="center"/>
    </xf>
    <xf numFmtId="0" fontId="17" fillId="8" borderId="44" xfId="2" applyFont="1" applyFill="1" applyBorder="1" applyAlignment="1">
      <alignment horizontal="center" vertical="center" shrinkToFit="1"/>
    </xf>
    <xf numFmtId="0" fontId="17" fillId="8" borderId="44" xfId="2" applyFont="1" applyFill="1" applyBorder="1" applyAlignment="1">
      <alignment horizontal="center" vertical="center" wrapText="1" shrinkToFit="1"/>
    </xf>
    <xf numFmtId="0" fontId="17" fillId="6" borderId="16" xfId="2" applyFont="1" applyFill="1" applyBorder="1" applyAlignment="1">
      <alignment horizontal="center" vertical="center"/>
    </xf>
    <xf numFmtId="177" fontId="17" fillId="0" borderId="17" xfId="2" applyNumberFormat="1" applyFont="1" applyBorder="1" applyProtection="1">
      <alignment vertical="center"/>
      <protection locked="0"/>
    </xf>
    <xf numFmtId="0" fontId="17" fillId="7" borderId="17" xfId="2" applyFont="1" applyFill="1" applyBorder="1">
      <alignment vertical="center"/>
    </xf>
    <xf numFmtId="0" fontId="17" fillId="7" borderId="17" xfId="2" applyFont="1" applyFill="1" applyBorder="1" applyAlignment="1">
      <alignment horizontal="center" vertical="center"/>
    </xf>
    <xf numFmtId="183" fontId="17" fillId="4" borderId="18" xfId="2" applyNumberFormat="1" applyFont="1" applyFill="1" applyBorder="1">
      <alignment vertical="center"/>
    </xf>
    <xf numFmtId="183" fontId="17" fillId="4" borderId="19" xfId="2" applyNumberFormat="1" applyFont="1" applyFill="1" applyBorder="1">
      <alignment vertical="center"/>
    </xf>
    <xf numFmtId="183" fontId="17" fillId="4" borderId="20" xfId="2" applyNumberFormat="1" applyFont="1" applyFill="1" applyBorder="1">
      <alignment vertical="center"/>
    </xf>
    <xf numFmtId="0" fontId="17" fillId="4" borderId="1" xfId="2" applyFont="1" applyFill="1" applyBorder="1">
      <alignment vertical="center"/>
    </xf>
    <xf numFmtId="183" fontId="15" fillId="4" borderId="45" xfId="2" applyNumberFormat="1" applyFont="1" applyFill="1" applyBorder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7" fillId="4" borderId="9" xfId="2" applyFont="1" applyFill="1" applyBorder="1">
      <alignment vertical="center"/>
    </xf>
    <xf numFmtId="0" fontId="17" fillId="9" borderId="46" xfId="2" applyFont="1" applyFill="1" applyBorder="1" applyAlignment="1">
      <alignment horizontal="center" vertical="center"/>
    </xf>
    <xf numFmtId="49" fontId="17" fillId="9" borderId="44" xfId="2" applyNumberFormat="1" applyFont="1" applyFill="1" applyBorder="1" applyAlignment="1">
      <alignment horizontal="center" vertical="center" shrinkToFit="1"/>
    </xf>
    <xf numFmtId="0" fontId="17" fillId="9" borderId="44" xfId="2" applyFont="1" applyFill="1" applyBorder="1" applyAlignment="1">
      <alignment horizontal="center" vertical="center" wrapText="1"/>
    </xf>
    <xf numFmtId="0" fontId="17" fillId="9" borderId="44" xfId="2" applyFont="1" applyFill="1" applyBorder="1" applyAlignment="1">
      <alignment horizontal="center" vertical="center" shrinkToFit="1"/>
    </xf>
    <xf numFmtId="0" fontId="17" fillId="9" borderId="44" xfId="2" applyFont="1" applyFill="1" applyBorder="1" applyAlignment="1">
      <alignment horizontal="center" vertical="center" wrapText="1" shrinkToFit="1"/>
    </xf>
    <xf numFmtId="0" fontId="17" fillId="9" borderId="44" xfId="2" applyFont="1" applyFill="1" applyBorder="1" applyAlignment="1">
      <alignment horizontal="center" vertical="center"/>
    </xf>
    <xf numFmtId="183" fontId="17" fillId="9" borderId="47" xfId="2" applyNumberFormat="1" applyFont="1" applyFill="1" applyBorder="1" applyAlignment="1">
      <alignment horizontal="center" vertical="center"/>
    </xf>
    <xf numFmtId="0" fontId="17" fillId="4" borderId="8" xfId="2" applyFont="1" applyFill="1" applyBorder="1" applyProtection="1">
      <alignment vertical="center"/>
      <protection locked="0"/>
    </xf>
    <xf numFmtId="0" fontId="17" fillId="4" borderId="8" xfId="2" applyFont="1" applyFill="1" applyBorder="1" applyAlignment="1" applyProtection="1">
      <alignment vertical="center" shrinkToFit="1"/>
      <protection locked="0"/>
    </xf>
    <xf numFmtId="0" fontId="17" fillId="4" borderId="8" xfId="2" applyFont="1" applyFill="1" applyBorder="1" applyAlignment="1" applyProtection="1">
      <alignment horizontal="center" vertical="center"/>
      <protection locked="0"/>
    </xf>
    <xf numFmtId="177" fontId="17" fillId="4" borderId="8" xfId="2" applyNumberFormat="1" applyFont="1" applyFill="1" applyBorder="1" applyProtection="1">
      <alignment vertical="center"/>
      <protection locked="0"/>
    </xf>
    <xf numFmtId="0" fontId="17" fillId="4" borderId="8" xfId="2" applyFont="1" applyFill="1" applyBorder="1">
      <alignment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/>
    </xf>
    <xf numFmtId="0" fontId="13" fillId="10" borderId="47" xfId="2" applyFont="1" applyFill="1" applyBorder="1" applyAlignment="1">
      <alignment horizontal="center" vertical="center" shrinkToFit="1"/>
    </xf>
    <xf numFmtId="0" fontId="13" fillId="11" borderId="47" xfId="2" applyFont="1" applyFill="1" applyBorder="1" applyAlignment="1">
      <alignment horizontal="center" vertical="center"/>
    </xf>
    <xf numFmtId="0" fontId="13" fillId="12" borderId="47" xfId="2" applyFont="1" applyFill="1" applyBorder="1" applyAlignment="1">
      <alignment horizontal="center" vertical="center"/>
    </xf>
    <xf numFmtId="0" fontId="17" fillId="5" borderId="47" xfId="2" applyFont="1" applyFill="1" applyBorder="1" applyAlignment="1">
      <alignment horizontal="center" vertical="center" shrinkToFit="1"/>
    </xf>
    <xf numFmtId="49" fontId="17" fillId="9" borderId="44" xfId="2" applyNumberFormat="1" applyFont="1" applyFill="1" applyBorder="1" applyAlignment="1">
      <alignment horizontal="center" vertical="center" wrapText="1" shrinkToFit="1"/>
    </xf>
    <xf numFmtId="0" fontId="6" fillId="4" borderId="22" xfId="2" applyFont="1" applyFill="1" applyBorder="1" applyAlignment="1">
      <alignment horizontal="center" vertical="center"/>
    </xf>
    <xf numFmtId="180" fontId="6" fillId="4" borderId="23" xfId="2" applyNumberFormat="1" applyFont="1" applyFill="1" applyBorder="1">
      <alignment vertical="center"/>
    </xf>
    <xf numFmtId="179" fontId="6" fillId="4" borderId="24" xfId="2" applyNumberFormat="1" applyFont="1" applyFill="1" applyBorder="1" applyAlignment="1">
      <alignment horizontal="right" vertical="center"/>
    </xf>
    <xf numFmtId="182" fontId="6" fillId="4" borderId="25" xfId="2" applyNumberFormat="1" applyFont="1" applyFill="1" applyBorder="1">
      <alignment vertical="center"/>
    </xf>
    <xf numFmtId="182" fontId="6" fillId="4" borderId="26" xfId="2" applyNumberFormat="1" applyFont="1" applyFill="1" applyBorder="1">
      <alignment vertical="center"/>
    </xf>
    <xf numFmtId="182" fontId="6" fillId="4" borderId="21" xfId="2" applyNumberFormat="1" applyFont="1" applyFill="1" applyBorder="1">
      <alignment vertical="center"/>
    </xf>
    <xf numFmtId="0" fontId="6" fillId="4" borderId="27" xfId="2" applyFont="1" applyFill="1" applyBorder="1" applyAlignment="1">
      <alignment horizontal="center" vertical="center"/>
    </xf>
    <xf numFmtId="182" fontId="6" fillId="4" borderId="28" xfId="2" applyNumberFormat="1" applyFont="1" applyFill="1" applyBorder="1">
      <alignment vertical="center"/>
    </xf>
    <xf numFmtId="180" fontId="6" fillId="4" borderId="29" xfId="2" applyNumberFormat="1" applyFont="1" applyFill="1" applyBorder="1">
      <alignment vertical="center"/>
    </xf>
    <xf numFmtId="179" fontId="6" fillId="4" borderId="27" xfId="2" applyNumberFormat="1" applyFont="1" applyFill="1" applyBorder="1" applyAlignment="1">
      <alignment horizontal="right" vertical="center"/>
    </xf>
    <xf numFmtId="0" fontId="6" fillId="0" borderId="30" xfId="2" applyFont="1" applyBorder="1">
      <alignment vertical="center"/>
    </xf>
    <xf numFmtId="0" fontId="6" fillId="0" borderId="31" xfId="2" applyFont="1" applyBorder="1" applyAlignment="1">
      <alignment vertical="top"/>
    </xf>
    <xf numFmtId="0" fontId="6" fillId="0" borderId="32" xfId="2" applyFont="1" applyBorder="1" applyAlignment="1">
      <alignment vertical="top"/>
    </xf>
    <xf numFmtId="0" fontId="6" fillId="0" borderId="34" xfId="2" applyFont="1" applyBorder="1" applyAlignment="1">
      <alignment vertical="top"/>
    </xf>
    <xf numFmtId="0" fontId="21" fillId="0" borderId="0" xfId="2" applyFont="1" applyAlignment="1">
      <alignment horizontal="centerContinuous" vertical="center"/>
    </xf>
    <xf numFmtId="0" fontId="22" fillId="0" borderId="0" xfId="2" applyFont="1">
      <alignment vertical="center"/>
    </xf>
    <xf numFmtId="0" fontId="23" fillId="0" borderId="0" xfId="0" applyFont="1" applyAlignment="1">
      <alignment horizontal="right" vertical="center"/>
    </xf>
    <xf numFmtId="0" fontId="17" fillId="4" borderId="12" xfId="2" applyFont="1" applyFill="1" applyBorder="1" applyAlignment="1">
      <alignment horizontal="center" vertical="center"/>
    </xf>
    <xf numFmtId="0" fontId="17" fillId="4" borderId="13" xfId="2" applyFont="1" applyFill="1" applyBorder="1">
      <alignment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13" xfId="2" applyFont="1" applyFill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7" fillId="0" borderId="11" xfId="2" applyFont="1" applyBorder="1">
      <alignment vertical="center"/>
    </xf>
    <xf numFmtId="0" fontId="24" fillId="7" borderId="1" xfId="2" applyFont="1" applyFill="1" applyBorder="1" applyAlignment="1">
      <alignment horizontal="center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4" borderId="7" xfId="0" applyFont="1" applyFill="1" applyBorder="1">
      <alignment vertical="center"/>
    </xf>
    <xf numFmtId="0" fontId="12" fillId="0" borderId="0" xfId="2" applyAlignment="1">
      <alignment vertical="top"/>
    </xf>
    <xf numFmtId="179" fontId="11" fillId="4" borderId="38" xfId="2" applyNumberFormat="1" applyFont="1" applyFill="1" applyBorder="1" applyAlignment="1">
      <alignment horizontal="right" vertical="center" shrinkToFit="1"/>
    </xf>
    <xf numFmtId="0" fontId="12" fillId="6" borderId="0" xfId="2" applyFill="1">
      <alignment vertical="center"/>
    </xf>
    <xf numFmtId="0" fontId="23" fillId="6" borderId="0" xfId="2" applyFont="1" applyFill="1">
      <alignment vertical="center"/>
    </xf>
    <xf numFmtId="0" fontId="22" fillId="4" borderId="59" xfId="2" applyFont="1" applyFill="1" applyBorder="1" applyAlignment="1">
      <alignment horizontal="center" vertical="center"/>
    </xf>
    <xf numFmtId="186" fontId="23" fillId="0" borderId="55" xfId="2" applyNumberFormat="1" applyFont="1" applyBorder="1" applyAlignment="1">
      <alignment horizontal="center" vertical="center"/>
    </xf>
    <xf numFmtId="187" fontId="23" fillId="0" borderId="55" xfId="2" applyNumberFormat="1" applyFont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7" fillId="0" borderId="36" xfId="2" applyFont="1" applyBorder="1" applyAlignment="1">
      <alignment vertical="top"/>
    </xf>
    <xf numFmtId="0" fontId="7" fillId="0" borderId="37" xfId="2" applyFont="1" applyBorder="1" applyAlignment="1">
      <alignment vertical="top"/>
    </xf>
    <xf numFmtId="185" fontId="28" fillId="6" borderId="48" xfId="2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9" fillId="4" borderId="7" xfId="2" applyFont="1" applyFill="1" applyBorder="1" applyAlignment="1">
      <alignment horizontal="center" vertical="center"/>
    </xf>
    <xf numFmtId="180" fontId="29" fillId="6" borderId="2" xfId="2" applyNumberFormat="1" applyFont="1" applyFill="1" applyBorder="1">
      <alignment vertical="center"/>
    </xf>
    <xf numFmtId="0" fontId="29" fillId="4" borderId="1" xfId="2" applyFont="1" applyFill="1" applyBorder="1" applyAlignment="1">
      <alignment horizontal="center" vertical="center"/>
    </xf>
    <xf numFmtId="179" fontId="29" fillId="4" borderId="3" xfId="2" applyNumberFormat="1" applyFont="1" applyFill="1" applyBorder="1" applyAlignment="1">
      <alignment horizontal="right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4" xfId="2" applyFont="1" applyBorder="1" applyAlignment="1">
      <alignment vertical="top"/>
    </xf>
    <xf numFmtId="0" fontId="22" fillId="0" borderId="30" xfId="2" applyFont="1" applyBorder="1">
      <alignment vertical="center"/>
    </xf>
    <xf numFmtId="0" fontId="7" fillId="0" borderId="32" xfId="2" applyFont="1" applyBorder="1" applyAlignment="1">
      <alignment vertical="top"/>
    </xf>
    <xf numFmtId="0" fontId="12" fillId="0" borderId="33" xfId="2" applyBorder="1">
      <alignment vertical="center"/>
    </xf>
    <xf numFmtId="181" fontId="6" fillId="0" borderId="35" xfId="2" applyNumberFormat="1" applyFont="1" applyBorder="1" applyAlignment="1">
      <alignment horizontal="right" vertical="center"/>
    </xf>
    <xf numFmtId="180" fontId="6" fillId="0" borderId="36" xfId="2" applyNumberFormat="1" applyFont="1" applyBorder="1">
      <alignment vertical="center"/>
    </xf>
    <xf numFmtId="0" fontId="12" fillId="0" borderId="36" xfId="2" applyBorder="1">
      <alignment vertical="center"/>
    </xf>
    <xf numFmtId="0" fontId="7" fillId="0" borderId="36" xfId="2" applyFont="1" applyBorder="1">
      <alignment vertical="center"/>
    </xf>
    <xf numFmtId="0" fontId="29" fillId="0" borderId="0" xfId="2" applyFont="1" applyAlignment="1">
      <alignment vertical="top"/>
    </xf>
    <xf numFmtId="0" fontId="31" fillId="0" borderId="0" xfId="2" applyFont="1" applyAlignment="1">
      <alignment vertical="top"/>
    </xf>
    <xf numFmtId="0" fontId="29" fillId="0" borderId="33" xfId="2" applyFont="1" applyBorder="1">
      <alignment vertical="center"/>
    </xf>
    <xf numFmtId="0" fontId="32" fillId="0" borderId="55" xfId="2" applyFont="1" applyBorder="1" applyAlignment="1">
      <alignment horizontal="center" vertical="center"/>
    </xf>
    <xf numFmtId="0" fontId="33" fillId="0" borderId="0" xfId="2" applyFont="1" applyAlignment="1">
      <alignment horizontal="centerContinuous" vertical="center"/>
    </xf>
    <xf numFmtId="0" fontId="30" fillId="16" borderId="60" xfId="0" applyFont="1" applyFill="1" applyBorder="1" applyAlignment="1">
      <alignment vertical="center" wrapText="1"/>
    </xf>
    <xf numFmtId="0" fontId="30" fillId="16" borderId="1" xfId="0" applyFont="1" applyFill="1" applyBorder="1" applyAlignment="1">
      <alignment vertical="center" wrapText="1"/>
    </xf>
    <xf numFmtId="188" fontId="17" fillId="6" borderId="14" xfId="2" applyNumberFormat="1" applyFont="1" applyFill="1" applyBorder="1" applyAlignment="1">
      <alignment horizontal="center" vertical="center"/>
    </xf>
    <xf numFmtId="0" fontId="5" fillId="0" borderId="7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/>
    </xf>
    <xf numFmtId="0" fontId="14" fillId="13" borderId="9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horizontal="center" vertical="center"/>
    </xf>
    <xf numFmtId="184" fontId="15" fillId="4" borderId="7" xfId="2" applyNumberFormat="1" applyFont="1" applyFill="1" applyBorder="1" applyAlignment="1">
      <alignment horizontal="center" vertical="center"/>
    </xf>
    <xf numFmtId="184" fontId="15" fillId="4" borderId="10" xfId="2" applyNumberFormat="1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/>
    </xf>
    <xf numFmtId="0" fontId="14" fillId="14" borderId="10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179" fontId="6" fillId="0" borderId="36" xfId="2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5" fillId="0" borderId="51" xfId="2" applyFont="1" applyBorder="1" applyAlignment="1">
      <alignment horizontal="left" vertical="top" wrapText="1"/>
    </xf>
    <xf numFmtId="0" fontId="25" fillId="0" borderId="52" xfId="2" applyFont="1" applyBorder="1" applyAlignment="1">
      <alignment horizontal="left" vertical="top" wrapText="1"/>
    </xf>
    <xf numFmtId="0" fontId="25" fillId="0" borderId="53" xfId="2" applyFont="1" applyBorder="1" applyAlignment="1">
      <alignment horizontal="left" vertical="top" wrapText="1"/>
    </xf>
    <xf numFmtId="0" fontId="23" fillId="6" borderId="0" xfId="2" applyFont="1" applyFill="1" applyAlignment="1">
      <alignment horizontal="right" vertical="center" shrinkToFit="1"/>
    </xf>
    <xf numFmtId="0" fontId="23" fillId="0" borderId="0" xfId="2" applyFont="1" applyAlignment="1">
      <alignment horizontal="right" vertical="center" shrinkToFit="1"/>
    </xf>
    <xf numFmtId="0" fontId="12" fillId="0" borderId="49" xfId="2" applyBorder="1" applyAlignment="1">
      <alignment horizontal="center" vertical="center"/>
    </xf>
    <xf numFmtId="0" fontId="12" fillId="0" borderId="54" xfId="2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horizontal="center" vertical="center"/>
    </xf>
    <xf numFmtId="181" fontId="6" fillId="4" borderId="9" xfId="2" applyNumberFormat="1" applyFont="1" applyFill="1" applyBorder="1" applyAlignment="1">
      <alignment horizontal="center" vertical="center"/>
    </xf>
    <xf numFmtId="181" fontId="6" fillId="4" borderId="10" xfId="2" applyNumberFormat="1" applyFont="1" applyFill="1" applyBorder="1" applyAlignment="1">
      <alignment horizontal="center" vertical="center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2" fillId="4" borderId="50" xfId="2" applyFont="1" applyFill="1" applyBorder="1" applyAlignment="1">
      <alignment horizontal="center" vertical="center"/>
    </xf>
    <xf numFmtId="0" fontId="22" fillId="4" borderId="56" xfId="2" applyFont="1" applyFill="1" applyBorder="1" applyAlignment="1">
      <alignment horizontal="center" vertical="center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9" fillId="2" borderId="1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right" vertical="center"/>
    </xf>
    <xf numFmtId="0" fontId="6" fillId="4" borderId="10" xfId="2" applyFont="1" applyFill="1" applyBorder="1" applyAlignment="1">
      <alignment horizontal="right" vertical="center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0" fontId="15" fillId="0" borderId="31" xfId="2" applyFont="1" applyBorder="1" applyAlignment="1">
      <alignment horizontal="left" vertical="center"/>
    </xf>
    <xf numFmtId="0" fontId="12" fillId="0" borderId="0" xfId="2" applyAlignment="1">
      <alignment horizontal="center" vertical="center"/>
    </xf>
    <xf numFmtId="0" fontId="22" fillId="0" borderId="0" xfId="2" applyFont="1" applyAlignment="1">
      <alignment horizontal="center" vertical="center"/>
    </xf>
    <xf numFmtId="179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right" vertical="center"/>
    </xf>
  </cellXfs>
  <cellStyles count="8">
    <cellStyle name="桁区切り 3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</cellStyles>
  <dxfs count="40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DI\FFJ3459\Documents\OMMA\&#31532;32&#22238;&#36817;&#30079;&#12510;&#12473;&#12479;&#12540;&#12474;\&#31532;32&#22238;&#36817;&#30079;&#12510;&#12473;&#12479;&#12540;&#12474;&#36984;&#25163;&#27177;2016entry&#65288;&#22823;&#38442;&#65289;16.01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テーブル　※触らないでください"/>
      <sheetName val="説明"/>
      <sheetName val="リレー"/>
      <sheetName val="個人種目"/>
      <sheetName val="参加料"/>
      <sheetName val="2016二次登録者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03"/>
  <sheetViews>
    <sheetView topLeftCell="A2" workbookViewId="0">
      <selection activeCell="I8" sqref="I8"/>
    </sheetView>
  </sheetViews>
  <sheetFormatPr defaultRowHeight="17.5" x14ac:dyDescent="0.6"/>
  <cols>
    <col min="1" max="1" width="8" customWidth="1"/>
    <col min="3" max="3" width="0.85546875" customWidth="1"/>
    <col min="6" max="6" width="0.85546875" customWidth="1"/>
    <col min="9" max="9" width="0.85546875" customWidth="1"/>
    <col min="10" max="10" width="11.2109375" bestFit="1" customWidth="1"/>
    <col min="11" max="11" width="0.85546875" customWidth="1"/>
    <col min="12" max="12" width="7.5703125" bestFit="1" customWidth="1"/>
    <col min="13" max="13" width="0.85546875" customWidth="1"/>
    <col min="14" max="14" width="8.2109375" bestFit="1" customWidth="1"/>
    <col min="15" max="15" width="9" bestFit="1" customWidth="1"/>
    <col min="16" max="16" width="0.85546875" customWidth="1"/>
    <col min="17" max="17" width="10.640625" bestFit="1" customWidth="1"/>
    <col min="18" max="18" width="0.85546875" customWidth="1"/>
    <col min="19" max="19" width="22.35546875" bestFit="1" customWidth="1"/>
    <col min="20" max="20" width="0.85546875" customWidth="1"/>
    <col min="21" max="21" width="9.640625" bestFit="1" customWidth="1"/>
    <col min="22" max="22" width="13" bestFit="1" customWidth="1"/>
    <col min="23" max="23" width="0.85546875" customWidth="1"/>
    <col min="25" max="25" width="0.85546875" customWidth="1"/>
    <col min="26" max="26" width="20" bestFit="1" customWidth="1"/>
    <col min="27" max="27" width="0.85546875" customWidth="1"/>
    <col min="28" max="28" width="7.5703125" bestFit="1" customWidth="1"/>
    <col min="29" max="29" width="0.85546875" customWidth="1"/>
    <col min="30" max="30" width="7.5703125" bestFit="1" customWidth="1"/>
    <col min="31" max="31" width="0.85546875" customWidth="1"/>
    <col min="32" max="32" width="8.2109375" bestFit="1" customWidth="1"/>
    <col min="33" max="33" width="0.85546875" customWidth="1"/>
    <col min="34" max="34" width="13.5703125" bestFit="1" customWidth="1"/>
    <col min="35" max="35" width="11.2109375" bestFit="1" customWidth="1"/>
    <col min="38" max="38" width="8.85546875" style="23"/>
  </cols>
  <sheetData>
    <row r="1" spans="1:39" x14ac:dyDescent="0.6">
      <c r="A1" s="2" t="s">
        <v>11</v>
      </c>
      <c r="B1" s="3" t="s">
        <v>12</v>
      </c>
      <c r="D1" s="2" t="s">
        <v>11</v>
      </c>
      <c r="E1" s="3" t="s">
        <v>12</v>
      </c>
      <c r="G1" s="2" t="s">
        <v>13</v>
      </c>
      <c r="H1" s="3" t="s">
        <v>14</v>
      </c>
      <c r="J1" s="2" t="s">
        <v>25</v>
      </c>
      <c r="L1" s="2" t="s">
        <v>91</v>
      </c>
      <c r="N1" s="6" t="s">
        <v>20</v>
      </c>
      <c r="O1" s="6" t="s">
        <v>206</v>
      </c>
      <c r="Q1" s="6" t="s">
        <v>26</v>
      </c>
      <c r="S1" s="6" t="s">
        <v>88</v>
      </c>
      <c r="U1" s="6" t="s">
        <v>73</v>
      </c>
      <c r="V1" s="6" t="s">
        <v>72</v>
      </c>
      <c r="X1" s="2" t="s">
        <v>85</v>
      </c>
      <c r="Z1" s="2" t="s">
        <v>195</v>
      </c>
      <c r="AB1" s="2" t="s">
        <v>85</v>
      </c>
      <c r="AD1" s="2" t="s">
        <v>86</v>
      </c>
      <c r="AF1" s="2" t="s">
        <v>230</v>
      </c>
      <c r="AH1" s="2" t="s">
        <v>97</v>
      </c>
      <c r="AI1" s="2" t="s">
        <v>198</v>
      </c>
      <c r="AJ1" s="2" t="s">
        <v>199</v>
      </c>
      <c r="AK1" s="21" t="s">
        <v>208</v>
      </c>
      <c r="AL1" s="22" t="s">
        <v>209</v>
      </c>
      <c r="AM1" s="21" t="s">
        <v>241</v>
      </c>
    </row>
    <row r="2" spans="1:39" x14ac:dyDescent="0.6">
      <c r="A2" s="1">
        <v>1</v>
      </c>
      <c r="B2" s="1" t="s">
        <v>10</v>
      </c>
      <c r="D2" s="1">
        <v>1</v>
      </c>
      <c r="E2" s="1" t="s">
        <v>10</v>
      </c>
      <c r="G2" s="1" t="s">
        <v>74</v>
      </c>
      <c r="H2" s="1" t="s">
        <v>232</v>
      </c>
      <c r="J2" s="4">
        <v>45375</v>
      </c>
      <c r="L2" s="5">
        <v>8000</v>
      </c>
      <c r="N2" s="1">
        <v>0</v>
      </c>
      <c r="O2" s="5"/>
      <c r="Q2" s="1" t="s">
        <v>203</v>
      </c>
      <c r="S2" s="1" t="s">
        <v>234</v>
      </c>
      <c r="U2" s="1" t="s">
        <v>239</v>
      </c>
      <c r="V2" s="1" t="s">
        <v>238</v>
      </c>
      <c r="X2" s="1" t="s">
        <v>92</v>
      </c>
      <c r="Z2" s="1" t="s">
        <v>196</v>
      </c>
      <c r="AB2" s="5">
        <v>500</v>
      </c>
      <c r="AD2" s="5">
        <v>3000</v>
      </c>
      <c r="AF2" s="5">
        <v>4000</v>
      </c>
      <c r="AH2" s="1" t="s">
        <v>202</v>
      </c>
      <c r="AI2" s="5">
        <v>30000</v>
      </c>
      <c r="AJ2" s="1" t="s">
        <v>201</v>
      </c>
      <c r="AK2">
        <v>18</v>
      </c>
      <c r="AL2" s="23" t="s">
        <v>210</v>
      </c>
      <c r="AM2">
        <v>611</v>
      </c>
    </row>
    <row r="3" spans="1:39" x14ac:dyDescent="0.6">
      <c r="A3" s="1">
        <v>2</v>
      </c>
      <c r="B3" s="1" t="s">
        <v>100</v>
      </c>
      <c r="D3" s="1">
        <v>2</v>
      </c>
      <c r="E3" s="1" t="s">
        <v>15</v>
      </c>
      <c r="G3" s="1" t="s">
        <v>75</v>
      </c>
      <c r="H3" s="1" t="s">
        <v>233</v>
      </c>
      <c r="N3" s="1">
        <v>1</v>
      </c>
      <c r="O3" s="5">
        <v>6500</v>
      </c>
      <c r="Q3" s="1" t="s">
        <v>27</v>
      </c>
      <c r="S3" s="1" t="s">
        <v>235</v>
      </c>
      <c r="U3" s="1" t="s">
        <v>80</v>
      </c>
      <c r="V3" s="1" t="s">
        <v>81</v>
      </c>
      <c r="X3" s="1" t="s">
        <v>93</v>
      </c>
      <c r="Z3" s="1" t="s">
        <v>197</v>
      </c>
      <c r="AH3" s="1" t="s">
        <v>99</v>
      </c>
      <c r="AI3" s="5">
        <v>50000</v>
      </c>
      <c r="AJ3" s="1" t="s">
        <v>200</v>
      </c>
      <c r="AK3">
        <v>19</v>
      </c>
      <c r="AL3" s="23" t="s">
        <v>210</v>
      </c>
    </row>
    <row r="4" spans="1:39" x14ac:dyDescent="0.6">
      <c r="A4" s="1">
        <v>3</v>
      </c>
      <c r="B4" s="1" t="s">
        <v>101</v>
      </c>
      <c r="D4" s="1">
        <v>3</v>
      </c>
      <c r="E4" s="1" t="s">
        <v>147</v>
      </c>
      <c r="N4" s="1">
        <v>2</v>
      </c>
      <c r="O4" s="5">
        <v>7500</v>
      </c>
      <c r="Q4" s="1" t="s">
        <v>28</v>
      </c>
      <c r="S4" s="1"/>
      <c r="U4" s="1" t="s">
        <v>78</v>
      </c>
      <c r="V4" s="1" t="s">
        <v>79</v>
      </c>
      <c r="AH4" s="1" t="s">
        <v>98</v>
      </c>
      <c r="AI4" s="5">
        <v>0</v>
      </c>
      <c r="AK4">
        <v>20</v>
      </c>
      <c r="AL4" s="23" t="s">
        <v>210</v>
      </c>
    </row>
    <row r="5" spans="1:39" x14ac:dyDescent="0.6">
      <c r="A5" s="1">
        <v>4</v>
      </c>
      <c r="B5" s="1" t="s">
        <v>102</v>
      </c>
      <c r="D5" s="1">
        <v>4</v>
      </c>
      <c r="E5" s="1" t="s">
        <v>148</v>
      </c>
      <c r="N5" s="1">
        <v>3</v>
      </c>
      <c r="O5" s="5">
        <v>8500</v>
      </c>
      <c r="Q5" s="1" t="s">
        <v>29</v>
      </c>
      <c r="S5" s="1"/>
      <c r="U5" s="1" t="s">
        <v>38</v>
      </c>
      <c r="V5" s="1" t="s">
        <v>39</v>
      </c>
      <c r="AK5">
        <v>21</v>
      </c>
      <c r="AL5" s="23" t="s">
        <v>210</v>
      </c>
    </row>
    <row r="6" spans="1:39" x14ac:dyDescent="0.6">
      <c r="A6" s="1">
        <v>5</v>
      </c>
      <c r="B6" s="1" t="s">
        <v>103</v>
      </c>
      <c r="D6" s="1">
        <v>5</v>
      </c>
      <c r="E6" s="1" t="s">
        <v>149</v>
      </c>
      <c r="Q6" s="1" t="s">
        <v>30</v>
      </c>
      <c r="S6" s="1"/>
      <c r="U6" s="1" t="s">
        <v>40</v>
      </c>
      <c r="V6" s="1" t="s">
        <v>42</v>
      </c>
      <c r="AK6">
        <v>22</v>
      </c>
      <c r="AL6" s="23" t="s">
        <v>210</v>
      </c>
    </row>
    <row r="7" spans="1:39" x14ac:dyDescent="0.6">
      <c r="A7" s="1">
        <v>6</v>
      </c>
      <c r="B7" s="1" t="s">
        <v>104</v>
      </c>
      <c r="D7" s="1">
        <v>6</v>
      </c>
      <c r="E7" s="1" t="s">
        <v>150</v>
      </c>
      <c r="Q7" s="1" t="s">
        <v>31</v>
      </c>
      <c r="S7" s="1"/>
      <c r="U7" s="1" t="s">
        <v>43</v>
      </c>
      <c r="V7" s="1" t="s">
        <v>44</v>
      </c>
      <c r="AK7">
        <v>23</v>
      </c>
      <c r="AL7" s="23" t="s">
        <v>210</v>
      </c>
    </row>
    <row r="8" spans="1:39" x14ac:dyDescent="0.6">
      <c r="A8" s="1">
        <v>7</v>
      </c>
      <c r="B8" s="1" t="s">
        <v>105</v>
      </c>
      <c r="D8" s="1">
        <v>7</v>
      </c>
      <c r="E8" s="1" t="s">
        <v>151</v>
      </c>
      <c r="Q8" s="1" t="s">
        <v>204</v>
      </c>
      <c r="U8" s="1" t="s">
        <v>9</v>
      </c>
      <c r="V8" s="1" t="s">
        <v>45</v>
      </c>
      <c r="AK8">
        <v>24</v>
      </c>
      <c r="AL8" s="23" t="s">
        <v>210</v>
      </c>
    </row>
    <row r="9" spans="1:39" x14ac:dyDescent="0.6">
      <c r="A9" s="1">
        <v>8</v>
      </c>
      <c r="B9" s="1" t="s">
        <v>106</v>
      </c>
      <c r="D9" s="1">
        <v>8</v>
      </c>
      <c r="E9" s="1" t="s">
        <v>152</v>
      </c>
      <c r="Q9" s="1" t="s">
        <v>32</v>
      </c>
      <c r="U9" s="1" t="s">
        <v>8</v>
      </c>
      <c r="V9" s="1" t="s">
        <v>46</v>
      </c>
      <c r="AK9">
        <v>25</v>
      </c>
      <c r="AL9" s="23" t="s">
        <v>211</v>
      </c>
    </row>
    <row r="10" spans="1:39" x14ac:dyDescent="0.6">
      <c r="A10" s="1">
        <v>9</v>
      </c>
      <c r="B10" s="1" t="s">
        <v>107</v>
      </c>
      <c r="D10" s="1">
        <v>9</v>
      </c>
      <c r="E10" s="1" t="s">
        <v>153</v>
      </c>
      <c r="Q10" s="1" t="s">
        <v>205</v>
      </c>
      <c r="U10" s="1" t="s">
        <v>4</v>
      </c>
      <c r="V10" s="1" t="s">
        <v>48</v>
      </c>
      <c r="AK10">
        <v>26</v>
      </c>
      <c r="AL10" s="23" t="s">
        <v>211</v>
      </c>
    </row>
    <row r="11" spans="1:39" x14ac:dyDescent="0.6">
      <c r="A11" s="1">
        <v>10</v>
      </c>
      <c r="B11" s="1" t="s">
        <v>108</v>
      </c>
      <c r="D11" s="1">
        <v>10</v>
      </c>
      <c r="E11" s="1" t="s">
        <v>154</v>
      </c>
      <c r="Q11" s="1" t="s">
        <v>33</v>
      </c>
      <c r="U11" s="1" t="s">
        <v>3</v>
      </c>
      <c r="V11" s="1" t="s">
        <v>50</v>
      </c>
      <c r="AK11">
        <v>27</v>
      </c>
      <c r="AL11" s="23" t="s">
        <v>211</v>
      </c>
    </row>
    <row r="12" spans="1:39" x14ac:dyDescent="0.6">
      <c r="A12" s="1">
        <v>11</v>
      </c>
      <c r="B12" s="1" t="s">
        <v>109</v>
      </c>
      <c r="D12" s="1">
        <v>11</v>
      </c>
      <c r="E12" s="1" t="s">
        <v>155</v>
      </c>
      <c r="Q12" s="1" t="s">
        <v>34</v>
      </c>
      <c r="U12" s="1" t="s">
        <v>51</v>
      </c>
      <c r="V12" s="1" t="s">
        <v>53</v>
      </c>
      <c r="AK12">
        <v>28</v>
      </c>
      <c r="AL12" s="23" t="s">
        <v>211</v>
      </c>
    </row>
    <row r="13" spans="1:39" x14ac:dyDescent="0.6">
      <c r="A13" s="1">
        <v>12</v>
      </c>
      <c r="B13" s="1" t="s">
        <v>110</v>
      </c>
      <c r="D13" s="1">
        <v>12</v>
      </c>
      <c r="E13" s="1" t="s">
        <v>16</v>
      </c>
      <c r="Q13" s="1" t="s">
        <v>21</v>
      </c>
      <c r="U13" s="1" t="s">
        <v>54</v>
      </c>
      <c r="V13" s="1" t="s">
        <v>56</v>
      </c>
      <c r="AK13">
        <v>29</v>
      </c>
      <c r="AL13" s="23" t="s">
        <v>211</v>
      </c>
    </row>
    <row r="14" spans="1:39" x14ac:dyDescent="0.6">
      <c r="A14" s="1">
        <v>13</v>
      </c>
      <c r="B14" s="1" t="s">
        <v>144</v>
      </c>
      <c r="D14" s="1">
        <v>13</v>
      </c>
      <c r="E14" s="1" t="s">
        <v>17</v>
      </c>
      <c r="Q14" s="1" t="s">
        <v>35</v>
      </c>
      <c r="U14" s="1" t="s">
        <v>57</v>
      </c>
      <c r="V14" s="1" t="s">
        <v>59</v>
      </c>
      <c r="AK14">
        <v>30</v>
      </c>
      <c r="AL14" s="23" t="s">
        <v>212</v>
      </c>
    </row>
    <row r="15" spans="1:39" x14ac:dyDescent="0.6">
      <c r="A15" s="1">
        <v>14</v>
      </c>
      <c r="B15" s="1" t="s">
        <v>111</v>
      </c>
      <c r="D15" s="1">
        <v>14</v>
      </c>
      <c r="E15" s="1" t="s">
        <v>156</v>
      </c>
      <c r="Q15" s="1" t="s">
        <v>22</v>
      </c>
      <c r="U15" s="1" t="s">
        <v>60</v>
      </c>
      <c r="V15" s="1" t="s">
        <v>62</v>
      </c>
      <c r="AK15">
        <v>31</v>
      </c>
      <c r="AL15" s="23" t="s">
        <v>212</v>
      </c>
    </row>
    <row r="16" spans="1:39" x14ac:dyDescent="0.6">
      <c r="A16" s="1">
        <v>15</v>
      </c>
      <c r="B16" s="1" t="s">
        <v>112</v>
      </c>
      <c r="D16" s="1">
        <v>15</v>
      </c>
      <c r="E16" s="1" t="s">
        <v>157</v>
      </c>
      <c r="Q16" s="1" t="s">
        <v>23</v>
      </c>
      <c r="U16" s="1" t="s">
        <v>63</v>
      </c>
      <c r="V16" s="1" t="s">
        <v>65</v>
      </c>
      <c r="AK16">
        <v>32</v>
      </c>
      <c r="AL16" s="23" t="s">
        <v>212</v>
      </c>
    </row>
    <row r="17" spans="1:38" x14ac:dyDescent="0.6">
      <c r="A17" s="1">
        <v>16</v>
      </c>
      <c r="B17" s="1" t="s">
        <v>113</v>
      </c>
      <c r="D17" s="1">
        <v>16</v>
      </c>
      <c r="E17" s="1" t="s">
        <v>158</v>
      </c>
      <c r="Q17" s="1" t="s">
        <v>24</v>
      </c>
      <c r="U17" s="1" t="s">
        <v>66</v>
      </c>
      <c r="V17" s="1" t="s">
        <v>68</v>
      </c>
      <c r="AK17">
        <v>33</v>
      </c>
      <c r="AL17" s="23" t="s">
        <v>212</v>
      </c>
    </row>
    <row r="18" spans="1:38" x14ac:dyDescent="0.6">
      <c r="A18" s="1">
        <v>17</v>
      </c>
      <c r="B18" s="1" t="s">
        <v>114</v>
      </c>
      <c r="D18" s="1">
        <v>17</v>
      </c>
      <c r="E18" s="1" t="s">
        <v>159</v>
      </c>
      <c r="Q18" s="1" t="s">
        <v>36</v>
      </c>
      <c r="U18" s="1" t="s">
        <v>69</v>
      </c>
      <c r="V18" s="1" t="s">
        <v>71</v>
      </c>
      <c r="AK18">
        <v>34</v>
      </c>
      <c r="AL18" s="23" t="s">
        <v>212</v>
      </c>
    </row>
    <row r="19" spans="1:38" x14ac:dyDescent="0.6">
      <c r="A19" s="1">
        <v>18</v>
      </c>
      <c r="B19" s="1" t="s">
        <v>115</v>
      </c>
      <c r="D19" s="1">
        <v>18</v>
      </c>
      <c r="E19" s="1" t="s">
        <v>160</v>
      </c>
      <c r="Q19" s="1" t="s">
        <v>37</v>
      </c>
      <c r="U19" s="1" t="s">
        <v>237</v>
      </c>
      <c r="V19" s="1" t="s">
        <v>238</v>
      </c>
      <c r="AK19">
        <v>35</v>
      </c>
      <c r="AL19" s="23" t="s">
        <v>213</v>
      </c>
    </row>
    <row r="20" spans="1:38" x14ac:dyDescent="0.6">
      <c r="A20" s="1">
        <v>19</v>
      </c>
      <c r="B20" s="1" t="s">
        <v>116</v>
      </c>
      <c r="D20" s="1">
        <v>19</v>
      </c>
      <c r="E20" s="1" t="s">
        <v>161</v>
      </c>
      <c r="Q20" s="1" t="s">
        <v>187</v>
      </c>
      <c r="U20" s="1" t="s">
        <v>82</v>
      </c>
      <c r="V20" s="1" t="s">
        <v>81</v>
      </c>
      <c r="AK20">
        <v>36</v>
      </c>
      <c r="AL20" s="23" t="s">
        <v>213</v>
      </c>
    </row>
    <row r="21" spans="1:38" x14ac:dyDescent="0.6">
      <c r="A21" s="1">
        <v>20</v>
      </c>
      <c r="B21" s="1" t="s">
        <v>117</v>
      </c>
      <c r="D21" s="1">
        <v>20</v>
      </c>
      <c r="E21" s="1" t="s">
        <v>162</v>
      </c>
      <c r="Q21" s="1" t="s">
        <v>188</v>
      </c>
      <c r="U21" s="1" t="s">
        <v>83</v>
      </c>
      <c r="V21" s="1" t="s">
        <v>79</v>
      </c>
      <c r="AK21">
        <v>37</v>
      </c>
      <c r="AL21" s="23" t="s">
        <v>213</v>
      </c>
    </row>
    <row r="22" spans="1:38" x14ac:dyDescent="0.6">
      <c r="A22" s="1">
        <v>21</v>
      </c>
      <c r="B22" s="1" t="s">
        <v>118</v>
      </c>
      <c r="D22" s="1">
        <v>21</v>
      </c>
      <c r="E22" s="1" t="s">
        <v>163</v>
      </c>
      <c r="Q22" s="1" t="s">
        <v>189</v>
      </c>
      <c r="U22" s="1" t="s">
        <v>84</v>
      </c>
      <c r="V22" s="1" t="s">
        <v>39</v>
      </c>
      <c r="AK22">
        <v>38</v>
      </c>
      <c r="AL22" s="23" t="s">
        <v>213</v>
      </c>
    </row>
    <row r="23" spans="1:38" x14ac:dyDescent="0.6">
      <c r="A23" s="1">
        <v>22</v>
      </c>
      <c r="B23" s="1" t="s">
        <v>119</v>
      </c>
      <c r="D23" s="1">
        <v>22</v>
      </c>
      <c r="E23" s="1" t="s">
        <v>164</v>
      </c>
      <c r="Q23" s="1" t="s">
        <v>190</v>
      </c>
      <c r="U23" s="1" t="s">
        <v>41</v>
      </c>
      <c r="V23" s="1" t="s">
        <v>42</v>
      </c>
      <c r="AK23">
        <v>39</v>
      </c>
      <c r="AL23" s="23" t="s">
        <v>213</v>
      </c>
    </row>
    <row r="24" spans="1:38" x14ac:dyDescent="0.6">
      <c r="A24" s="1">
        <v>23</v>
      </c>
      <c r="B24" s="1" t="s">
        <v>120</v>
      </c>
      <c r="D24" s="1">
        <v>23</v>
      </c>
      <c r="E24" s="1" t="s">
        <v>165</v>
      </c>
      <c r="Q24" s="1" t="s">
        <v>191</v>
      </c>
      <c r="U24" s="1" t="s">
        <v>6</v>
      </c>
      <c r="V24" s="1" t="s">
        <v>44</v>
      </c>
      <c r="AK24">
        <v>40</v>
      </c>
      <c r="AL24" s="23" t="s">
        <v>214</v>
      </c>
    </row>
    <row r="25" spans="1:38" x14ac:dyDescent="0.6">
      <c r="A25" s="1">
        <v>24</v>
      </c>
      <c r="B25" s="1" t="s">
        <v>121</v>
      </c>
      <c r="D25" s="1">
        <v>24</v>
      </c>
      <c r="E25" s="1" t="s">
        <v>166</v>
      </c>
      <c r="Q25" s="1" t="s">
        <v>192</v>
      </c>
      <c r="U25" s="1" t="s">
        <v>5</v>
      </c>
      <c r="V25" s="1" t="s">
        <v>45</v>
      </c>
      <c r="AK25">
        <v>41</v>
      </c>
      <c r="AL25" s="23" t="s">
        <v>214</v>
      </c>
    </row>
    <row r="26" spans="1:38" x14ac:dyDescent="0.6">
      <c r="A26" s="1">
        <v>25</v>
      </c>
      <c r="B26" s="1" t="s">
        <v>122</v>
      </c>
      <c r="D26" s="1">
        <v>25</v>
      </c>
      <c r="E26" s="1" t="s">
        <v>18</v>
      </c>
      <c r="Q26" s="1" t="s">
        <v>193</v>
      </c>
      <c r="U26" s="1" t="s">
        <v>7</v>
      </c>
      <c r="V26" s="1" t="s">
        <v>46</v>
      </c>
      <c r="AK26">
        <v>42</v>
      </c>
      <c r="AL26" s="23" t="s">
        <v>214</v>
      </c>
    </row>
    <row r="27" spans="1:38" x14ac:dyDescent="0.6">
      <c r="A27" s="1">
        <v>26</v>
      </c>
      <c r="B27" s="1" t="s">
        <v>146</v>
      </c>
      <c r="D27" s="1">
        <v>26</v>
      </c>
      <c r="E27" s="1" t="s">
        <v>145</v>
      </c>
      <c r="Q27" t="s">
        <v>194</v>
      </c>
      <c r="U27" s="1" t="s">
        <v>47</v>
      </c>
      <c r="V27" s="1" t="s">
        <v>48</v>
      </c>
      <c r="AK27">
        <v>43</v>
      </c>
      <c r="AL27" s="23" t="s">
        <v>214</v>
      </c>
    </row>
    <row r="28" spans="1:38" x14ac:dyDescent="0.6">
      <c r="A28" s="1">
        <v>27</v>
      </c>
      <c r="B28" s="1" t="s">
        <v>143</v>
      </c>
      <c r="D28" s="1">
        <v>27</v>
      </c>
      <c r="E28" s="1" t="s">
        <v>19</v>
      </c>
      <c r="U28" s="1" t="s">
        <v>49</v>
      </c>
      <c r="V28" s="1" t="s">
        <v>50</v>
      </c>
      <c r="AK28">
        <v>44</v>
      </c>
      <c r="AL28" s="23" t="s">
        <v>214</v>
      </c>
    </row>
    <row r="29" spans="1:38" x14ac:dyDescent="0.6">
      <c r="A29" s="1">
        <v>28</v>
      </c>
      <c r="B29" s="1" t="s">
        <v>123</v>
      </c>
      <c r="D29" s="1">
        <v>28</v>
      </c>
      <c r="E29" s="1" t="s">
        <v>167</v>
      </c>
      <c r="U29" s="1" t="s">
        <v>52</v>
      </c>
      <c r="V29" s="1" t="s">
        <v>53</v>
      </c>
      <c r="AK29">
        <v>45</v>
      </c>
      <c r="AL29" s="23" t="s">
        <v>215</v>
      </c>
    </row>
    <row r="30" spans="1:38" x14ac:dyDescent="0.6">
      <c r="A30" s="1">
        <v>29</v>
      </c>
      <c r="B30" s="1" t="s">
        <v>124</v>
      </c>
      <c r="D30" s="1">
        <v>29</v>
      </c>
      <c r="E30" s="1" t="s">
        <v>168</v>
      </c>
      <c r="U30" s="1" t="s">
        <v>55</v>
      </c>
      <c r="V30" s="1" t="s">
        <v>56</v>
      </c>
      <c r="AK30">
        <v>46</v>
      </c>
      <c r="AL30" s="23" t="s">
        <v>215</v>
      </c>
    </row>
    <row r="31" spans="1:38" x14ac:dyDescent="0.6">
      <c r="A31" s="1">
        <v>30</v>
      </c>
      <c r="B31" s="1" t="s">
        <v>125</v>
      </c>
      <c r="D31" s="1">
        <v>30</v>
      </c>
      <c r="E31" s="1" t="s">
        <v>169</v>
      </c>
      <c r="U31" s="1" t="s">
        <v>58</v>
      </c>
      <c r="V31" s="1" t="s">
        <v>59</v>
      </c>
      <c r="AK31">
        <v>47</v>
      </c>
      <c r="AL31" s="23" t="s">
        <v>215</v>
      </c>
    </row>
    <row r="32" spans="1:38" x14ac:dyDescent="0.6">
      <c r="A32" s="1">
        <v>31</v>
      </c>
      <c r="B32" s="1" t="s">
        <v>126</v>
      </c>
      <c r="D32" s="1">
        <v>31</v>
      </c>
      <c r="E32" s="1" t="s">
        <v>170</v>
      </c>
      <c r="U32" s="1" t="s">
        <v>61</v>
      </c>
      <c r="V32" s="1" t="s">
        <v>62</v>
      </c>
      <c r="AK32">
        <v>48</v>
      </c>
      <c r="AL32" s="23" t="s">
        <v>215</v>
      </c>
    </row>
    <row r="33" spans="1:38" x14ac:dyDescent="0.6">
      <c r="A33" s="1">
        <v>32</v>
      </c>
      <c r="B33" s="1" t="s">
        <v>127</v>
      </c>
      <c r="D33" s="1">
        <v>32</v>
      </c>
      <c r="E33" s="1" t="s">
        <v>171</v>
      </c>
      <c r="U33" s="1" t="s">
        <v>64</v>
      </c>
      <c r="V33" s="1" t="s">
        <v>65</v>
      </c>
      <c r="AK33">
        <v>49</v>
      </c>
      <c r="AL33" s="23" t="s">
        <v>215</v>
      </c>
    </row>
    <row r="34" spans="1:38" x14ac:dyDescent="0.6">
      <c r="A34" s="1">
        <v>33</v>
      </c>
      <c r="B34" s="1" t="s">
        <v>128</v>
      </c>
      <c r="D34" s="1">
        <v>33</v>
      </c>
      <c r="E34" s="1" t="s">
        <v>172</v>
      </c>
      <c r="U34" s="1" t="s">
        <v>67</v>
      </c>
      <c r="V34" s="1" t="s">
        <v>68</v>
      </c>
      <c r="AK34">
        <v>50</v>
      </c>
      <c r="AL34" s="23" t="s">
        <v>216</v>
      </c>
    </row>
    <row r="35" spans="1:38" x14ac:dyDescent="0.6">
      <c r="A35" s="1">
        <v>34</v>
      </c>
      <c r="B35" s="1" t="s">
        <v>129</v>
      </c>
      <c r="D35" s="1">
        <v>34</v>
      </c>
      <c r="E35" s="1" t="s">
        <v>173</v>
      </c>
      <c r="U35" s="1" t="s">
        <v>70</v>
      </c>
      <c r="V35" s="1" t="s">
        <v>71</v>
      </c>
      <c r="AK35">
        <v>51</v>
      </c>
      <c r="AL35" s="23" t="s">
        <v>216</v>
      </c>
    </row>
    <row r="36" spans="1:38" x14ac:dyDescent="0.6">
      <c r="A36" s="1">
        <v>35</v>
      </c>
      <c r="B36" s="1" t="s">
        <v>130</v>
      </c>
      <c r="D36" s="1">
        <v>35</v>
      </c>
      <c r="E36" s="1" t="s">
        <v>174</v>
      </c>
      <c r="AK36">
        <v>52</v>
      </c>
      <c r="AL36" s="23" t="s">
        <v>216</v>
      </c>
    </row>
    <row r="37" spans="1:38" x14ac:dyDescent="0.6">
      <c r="A37" s="1">
        <v>36</v>
      </c>
      <c r="B37" s="1" t="s">
        <v>131</v>
      </c>
      <c r="D37" s="1">
        <v>36</v>
      </c>
      <c r="E37" s="1" t="s">
        <v>175</v>
      </c>
      <c r="AK37">
        <v>53</v>
      </c>
      <c r="AL37" s="23" t="s">
        <v>216</v>
      </c>
    </row>
    <row r="38" spans="1:38" x14ac:dyDescent="0.6">
      <c r="A38" s="1">
        <v>37</v>
      </c>
      <c r="B38" s="1" t="s">
        <v>132</v>
      </c>
      <c r="D38" s="1">
        <v>37</v>
      </c>
      <c r="E38" s="1" t="s">
        <v>176</v>
      </c>
      <c r="AK38">
        <v>54</v>
      </c>
      <c r="AL38" s="23" t="s">
        <v>216</v>
      </c>
    </row>
    <row r="39" spans="1:38" x14ac:dyDescent="0.6">
      <c r="A39" s="1">
        <v>38</v>
      </c>
      <c r="B39" s="1" t="s">
        <v>133</v>
      </c>
      <c r="D39" s="1">
        <v>38</v>
      </c>
      <c r="E39" s="1" t="s">
        <v>177</v>
      </c>
      <c r="AK39">
        <v>55</v>
      </c>
      <c r="AL39" s="23" t="s">
        <v>217</v>
      </c>
    </row>
    <row r="40" spans="1:38" x14ac:dyDescent="0.6">
      <c r="A40" s="1">
        <v>39</v>
      </c>
      <c r="B40" s="1" t="s">
        <v>134</v>
      </c>
      <c r="D40" s="1">
        <v>39</v>
      </c>
      <c r="E40" s="1" t="s">
        <v>178</v>
      </c>
      <c r="AK40">
        <v>56</v>
      </c>
      <c r="AL40" s="23" t="s">
        <v>217</v>
      </c>
    </row>
    <row r="41" spans="1:38" x14ac:dyDescent="0.6">
      <c r="A41" s="1">
        <v>40</v>
      </c>
      <c r="B41" s="1" t="s">
        <v>135</v>
      </c>
      <c r="D41" s="1">
        <v>40</v>
      </c>
      <c r="E41" s="1" t="s">
        <v>179</v>
      </c>
      <c r="AK41">
        <v>57</v>
      </c>
      <c r="AL41" s="23" t="s">
        <v>217</v>
      </c>
    </row>
    <row r="42" spans="1:38" x14ac:dyDescent="0.6">
      <c r="A42" s="1">
        <v>41</v>
      </c>
      <c r="B42" s="1" t="s">
        <v>136</v>
      </c>
      <c r="D42" s="1">
        <v>41</v>
      </c>
      <c r="E42" s="1" t="s">
        <v>180</v>
      </c>
      <c r="AK42">
        <v>58</v>
      </c>
      <c r="AL42" s="23" t="s">
        <v>217</v>
      </c>
    </row>
    <row r="43" spans="1:38" x14ac:dyDescent="0.6">
      <c r="A43" s="1">
        <v>42</v>
      </c>
      <c r="B43" s="1" t="s">
        <v>137</v>
      </c>
      <c r="D43" s="1">
        <v>42</v>
      </c>
      <c r="E43" s="1" t="s">
        <v>181</v>
      </c>
      <c r="AK43">
        <v>59</v>
      </c>
      <c r="AL43" s="23" t="s">
        <v>217</v>
      </c>
    </row>
    <row r="44" spans="1:38" x14ac:dyDescent="0.6">
      <c r="A44" s="1">
        <v>43</v>
      </c>
      <c r="B44" s="1" t="s">
        <v>138</v>
      </c>
      <c r="D44" s="1">
        <v>43</v>
      </c>
      <c r="E44" s="1" t="s">
        <v>182</v>
      </c>
      <c r="AK44">
        <v>60</v>
      </c>
      <c r="AL44" s="23" t="s">
        <v>218</v>
      </c>
    </row>
    <row r="45" spans="1:38" x14ac:dyDescent="0.6">
      <c r="A45" s="1">
        <v>44</v>
      </c>
      <c r="B45" s="1" t="s">
        <v>139</v>
      </c>
      <c r="D45" s="1">
        <v>44</v>
      </c>
      <c r="E45" s="1" t="s">
        <v>183</v>
      </c>
      <c r="AK45">
        <v>61</v>
      </c>
      <c r="AL45" s="23" t="s">
        <v>218</v>
      </c>
    </row>
    <row r="46" spans="1:38" x14ac:dyDescent="0.6">
      <c r="A46" s="1">
        <v>45</v>
      </c>
      <c r="B46" s="1" t="s">
        <v>140</v>
      </c>
      <c r="D46" s="1">
        <v>45</v>
      </c>
      <c r="E46" s="1" t="s">
        <v>184</v>
      </c>
      <c r="AK46">
        <v>62</v>
      </c>
      <c r="AL46" s="23" t="s">
        <v>218</v>
      </c>
    </row>
    <row r="47" spans="1:38" x14ac:dyDescent="0.6">
      <c r="A47" s="1">
        <v>46</v>
      </c>
      <c r="B47" s="1" t="s">
        <v>141</v>
      </c>
      <c r="D47" s="1">
        <v>46</v>
      </c>
      <c r="E47" s="1" t="s">
        <v>185</v>
      </c>
      <c r="AK47">
        <v>63</v>
      </c>
      <c r="AL47" s="23" t="s">
        <v>218</v>
      </c>
    </row>
    <row r="48" spans="1:38" x14ac:dyDescent="0.6">
      <c r="A48" s="1">
        <v>47</v>
      </c>
      <c r="B48" s="1" t="s">
        <v>142</v>
      </c>
      <c r="D48" s="1">
        <v>47</v>
      </c>
      <c r="E48" s="1" t="s">
        <v>186</v>
      </c>
      <c r="AK48">
        <v>64</v>
      </c>
      <c r="AL48" s="23" t="s">
        <v>218</v>
      </c>
    </row>
    <row r="49" spans="37:38" x14ac:dyDescent="0.6">
      <c r="AK49">
        <v>65</v>
      </c>
      <c r="AL49" s="23" t="s">
        <v>219</v>
      </c>
    </row>
    <row r="50" spans="37:38" x14ac:dyDescent="0.6">
      <c r="AK50">
        <v>66</v>
      </c>
      <c r="AL50" s="23" t="s">
        <v>219</v>
      </c>
    </row>
    <row r="51" spans="37:38" x14ac:dyDescent="0.6">
      <c r="AK51">
        <v>67</v>
      </c>
      <c r="AL51" s="23" t="s">
        <v>219</v>
      </c>
    </row>
    <row r="52" spans="37:38" x14ac:dyDescent="0.6">
      <c r="AK52">
        <v>68</v>
      </c>
      <c r="AL52" s="23" t="s">
        <v>219</v>
      </c>
    </row>
    <row r="53" spans="37:38" x14ac:dyDescent="0.6">
      <c r="AK53">
        <v>69</v>
      </c>
      <c r="AL53" s="23" t="s">
        <v>219</v>
      </c>
    </row>
    <row r="54" spans="37:38" x14ac:dyDescent="0.6">
      <c r="AK54">
        <v>70</v>
      </c>
      <c r="AL54" s="23" t="s">
        <v>220</v>
      </c>
    </row>
    <row r="55" spans="37:38" x14ac:dyDescent="0.6">
      <c r="AK55">
        <v>71</v>
      </c>
      <c r="AL55" s="23" t="s">
        <v>220</v>
      </c>
    </row>
    <row r="56" spans="37:38" x14ac:dyDescent="0.6">
      <c r="AK56">
        <v>72</v>
      </c>
      <c r="AL56" s="23" t="s">
        <v>220</v>
      </c>
    </row>
    <row r="57" spans="37:38" x14ac:dyDescent="0.6">
      <c r="AK57">
        <v>73</v>
      </c>
      <c r="AL57" s="23" t="s">
        <v>220</v>
      </c>
    </row>
    <row r="58" spans="37:38" x14ac:dyDescent="0.6">
      <c r="AK58">
        <v>74</v>
      </c>
      <c r="AL58" s="23" t="s">
        <v>220</v>
      </c>
    </row>
    <row r="59" spans="37:38" x14ac:dyDescent="0.6">
      <c r="AK59">
        <v>75</v>
      </c>
      <c r="AL59" s="23" t="s">
        <v>221</v>
      </c>
    </row>
    <row r="60" spans="37:38" x14ac:dyDescent="0.6">
      <c r="AK60">
        <v>76</v>
      </c>
      <c r="AL60" s="23" t="s">
        <v>221</v>
      </c>
    </row>
    <row r="61" spans="37:38" x14ac:dyDescent="0.6">
      <c r="AK61">
        <v>77</v>
      </c>
      <c r="AL61" s="23" t="s">
        <v>221</v>
      </c>
    </row>
    <row r="62" spans="37:38" x14ac:dyDescent="0.6">
      <c r="AK62">
        <v>78</v>
      </c>
      <c r="AL62" s="23" t="s">
        <v>221</v>
      </c>
    </row>
    <row r="63" spans="37:38" x14ac:dyDescent="0.6">
      <c r="AK63">
        <v>79</v>
      </c>
      <c r="AL63" s="23" t="s">
        <v>221</v>
      </c>
    </row>
    <row r="64" spans="37:38" x14ac:dyDescent="0.6">
      <c r="AK64">
        <v>80</v>
      </c>
      <c r="AL64" s="23" t="s">
        <v>222</v>
      </c>
    </row>
    <row r="65" spans="37:38" x14ac:dyDescent="0.6">
      <c r="AK65">
        <v>81</v>
      </c>
      <c r="AL65" s="23" t="s">
        <v>222</v>
      </c>
    </row>
    <row r="66" spans="37:38" x14ac:dyDescent="0.6">
      <c r="AK66">
        <v>82</v>
      </c>
      <c r="AL66" s="23" t="s">
        <v>222</v>
      </c>
    </row>
    <row r="67" spans="37:38" x14ac:dyDescent="0.6">
      <c r="AK67">
        <v>83</v>
      </c>
      <c r="AL67" s="23" t="s">
        <v>222</v>
      </c>
    </row>
    <row r="68" spans="37:38" x14ac:dyDescent="0.6">
      <c r="AK68">
        <v>84</v>
      </c>
      <c r="AL68" s="23" t="s">
        <v>222</v>
      </c>
    </row>
    <row r="69" spans="37:38" x14ac:dyDescent="0.6">
      <c r="AK69">
        <v>85</v>
      </c>
      <c r="AL69" s="23" t="s">
        <v>223</v>
      </c>
    </row>
    <row r="70" spans="37:38" x14ac:dyDescent="0.6">
      <c r="AK70">
        <v>86</v>
      </c>
      <c r="AL70" s="23" t="s">
        <v>223</v>
      </c>
    </row>
    <row r="71" spans="37:38" x14ac:dyDescent="0.6">
      <c r="AK71">
        <v>87</v>
      </c>
      <c r="AL71" s="23" t="s">
        <v>223</v>
      </c>
    </row>
    <row r="72" spans="37:38" x14ac:dyDescent="0.6">
      <c r="AK72">
        <v>88</v>
      </c>
      <c r="AL72" s="23" t="s">
        <v>223</v>
      </c>
    </row>
    <row r="73" spans="37:38" x14ac:dyDescent="0.6">
      <c r="AK73">
        <v>89</v>
      </c>
      <c r="AL73" s="23" t="s">
        <v>223</v>
      </c>
    </row>
    <row r="74" spans="37:38" x14ac:dyDescent="0.6">
      <c r="AK74">
        <v>90</v>
      </c>
      <c r="AL74" s="23" t="s">
        <v>224</v>
      </c>
    </row>
    <row r="75" spans="37:38" x14ac:dyDescent="0.6">
      <c r="AK75">
        <v>91</v>
      </c>
      <c r="AL75" s="23" t="s">
        <v>224</v>
      </c>
    </row>
    <row r="76" spans="37:38" x14ac:dyDescent="0.6">
      <c r="AK76">
        <v>92</v>
      </c>
      <c r="AL76" s="23" t="s">
        <v>224</v>
      </c>
    </row>
    <row r="77" spans="37:38" x14ac:dyDescent="0.6">
      <c r="AK77">
        <v>93</v>
      </c>
      <c r="AL77" s="23" t="s">
        <v>224</v>
      </c>
    </row>
    <row r="78" spans="37:38" x14ac:dyDescent="0.6">
      <c r="AK78">
        <v>94</v>
      </c>
      <c r="AL78" s="23" t="s">
        <v>224</v>
      </c>
    </row>
    <row r="79" spans="37:38" x14ac:dyDescent="0.6">
      <c r="AK79">
        <v>95</v>
      </c>
      <c r="AL79" s="23" t="s">
        <v>225</v>
      </c>
    </row>
    <row r="80" spans="37:38" x14ac:dyDescent="0.6">
      <c r="AK80">
        <v>96</v>
      </c>
      <c r="AL80" s="23" t="s">
        <v>225</v>
      </c>
    </row>
    <row r="81" spans="37:38" x14ac:dyDescent="0.6">
      <c r="AK81">
        <v>97</v>
      </c>
      <c r="AL81" s="23" t="s">
        <v>225</v>
      </c>
    </row>
    <row r="82" spans="37:38" x14ac:dyDescent="0.6">
      <c r="AK82">
        <v>98</v>
      </c>
      <c r="AL82" s="23" t="s">
        <v>225</v>
      </c>
    </row>
    <row r="83" spans="37:38" x14ac:dyDescent="0.6">
      <c r="AK83">
        <v>99</v>
      </c>
      <c r="AL83" s="23" t="s">
        <v>225</v>
      </c>
    </row>
    <row r="84" spans="37:38" x14ac:dyDescent="0.6">
      <c r="AK84">
        <v>100</v>
      </c>
      <c r="AL84" s="23" t="s">
        <v>226</v>
      </c>
    </row>
    <row r="85" spans="37:38" x14ac:dyDescent="0.6">
      <c r="AK85">
        <v>101</v>
      </c>
      <c r="AL85" s="23" t="s">
        <v>226</v>
      </c>
    </row>
    <row r="86" spans="37:38" x14ac:dyDescent="0.6">
      <c r="AK86">
        <v>102</v>
      </c>
      <c r="AL86" s="23" t="s">
        <v>226</v>
      </c>
    </row>
    <row r="87" spans="37:38" x14ac:dyDescent="0.6">
      <c r="AK87">
        <v>103</v>
      </c>
      <c r="AL87" s="23" t="s">
        <v>226</v>
      </c>
    </row>
    <row r="88" spans="37:38" x14ac:dyDescent="0.6">
      <c r="AK88">
        <v>104</v>
      </c>
      <c r="AL88" s="23" t="s">
        <v>226</v>
      </c>
    </row>
    <row r="89" spans="37:38" x14ac:dyDescent="0.6">
      <c r="AK89">
        <v>105</v>
      </c>
      <c r="AL89" s="23" t="s">
        <v>227</v>
      </c>
    </row>
    <row r="90" spans="37:38" x14ac:dyDescent="0.6">
      <c r="AK90">
        <v>106</v>
      </c>
      <c r="AL90" s="23" t="s">
        <v>227</v>
      </c>
    </row>
    <row r="91" spans="37:38" x14ac:dyDescent="0.6">
      <c r="AK91">
        <v>107</v>
      </c>
      <c r="AL91" s="23" t="s">
        <v>227</v>
      </c>
    </row>
    <row r="92" spans="37:38" x14ac:dyDescent="0.6">
      <c r="AK92">
        <v>108</v>
      </c>
      <c r="AL92" s="23" t="s">
        <v>227</v>
      </c>
    </row>
    <row r="93" spans="37:38" x14ac:dyDescent="0.6">
      <c r="AK93">
        <v>109</v>
      </c>
      <c r="AL93" s="23" t="s">
        <v>227</v>
      </c>
    </row>
    <row r="94" spans="37:38" x14ac:dyDescent="0.6">
      <c r="AK94">
        <v>110</v>
      </c>
      <c r="AL94" s="23" t="s">
        <v>228</v>
      </c>
    </row>
    <row r="95" spans="37:38" x14ac:dyDescent="0.6">
      <c r="AK95">
        <v>111</v>
      </c>
      <c r="AL95" s="23" t="s">
        <v>228</v>
      </c>
    </row>
    <row r="96" spans="37:38" x14ac:dyDescent="0.6">
      <c r="AK96">
        <v>112</v>
      </c>
      <c r="AL96" s="23" t="s">
        <v>228</v>
      </c>
    </row>
    <row r="97" spans="37:38" x14ac:dyDescent="0.6">
      <c r="AK97">
        <v>113</v>
      </c>
      <c r="AL97" s="23" t="s">
        <v>228</v>
      </c>
    </row>
    <row r="98" spans="37:38" x14ac:dyDescent="0.6">
      <c r="AK98">
        <v>114</v>
      </c>
      <c r="AL98" s="23" t="s">
        <v>228</v>
      </c>
    </row>
    <row r="99" spans="37:38" x14ac:dyDescent="0.6">
      <c r="AK99">
        <v>115</v>
      </c>
      <c r="AL99" s="23" t="s">
        <v>229</v>
      </c>
    </row>
    <row r="100" spans="37:38" x14ac:dyDescent="0.6">
      <c r="AK100">
        <v>116</v>
      </c>
      <c r="AL100" s="23" t="s">
        <v>229</v>
      </c>
    </row>
    <row r="101" spans="37:38" x14ac:dyDescent="0.6">
      <c r="AK101">
        <v>117</v>
      </c>
      <c r="AL101" s="23" t="s">
        <v>229</v>
      </c>
    </row>
    <row r="102" spans="37:38" x14ac:dyDescent="0.6">
      <c r="AK102">
        <v>118</v>
      </c>
      <c r="AL102" s="23" t="s">
        <v>229</v>
      </c>
    </row>
    <row r="103" spans="37:38" x14ac:dyDescent="0.6">
      <c r="AK103">
        <v>119</v>
      </c>
      <c r="AL103" s="23" t="s">
        <v>229</v>
      </c>
    </row>
  </sheetData>
  <autoFilter ref="A1:AI48" xr:uid="{00000000-0009-0000-0000-000000000000}"/>
  <phoneticPr fontId="2"/>
  <conditionalFormatting sqref="D2:E48">
    <cfRule type="expression" dxfId="39" priority="19">
      <formula>MOD(ROW(),2)=1</formula>
    </cfRule>
  </conditionalFormatting>
  <conditionalFormatting sqref="G2:H3">
    <cfRule type="expression" dxfId="38" priority="55">
      <formula>MOD(ROW(),2)=1</formula>
    </cfRule>
  </conditionalFormatting>
  <conditionalFormatting sqref="J2">
    <cfRule type="expression" dxfId="37" priority="54">
      <formula>MOD(ROW(),2)=1</formula>
    </cfRule>
  </conditionalFormatting>
  <conditionalFormatting sqref="L2">
    <cfRule type="expression" dxfId="36" priority="23">
      <formula>MOD(ROW(),2)=1</formula>
    </cfRule>
  </conditionalFormatting>
  <conditionalFormatting sqref="N2:O5">
    <cfRule type="expression" dxfId="35" priority="3">
      <formula>MOD(ROW(),2)=1</formula>
    </cfRule>
  </conditionalFormatting>
  <conditionalFormatting sqref="Q2:Q26">
    <cfRule type="expression" dxfId="34" priority="9">
      <formula>MOD(ROW(),2)=1</formula>
    </cfRule>
  </conditionalFormatting>
  <conditionalFormatting sqref="S2:S7 A2:B48">
    <cfRule type="expression" dxfId="33" priority="56">
      <formula>MOD(ROW(),2)=1</formula>
    </cfRule>
  </conditionalFormatting>
  <conditionalFormatting sqref="U2:V35">
    <cfRule type="expression" dxfId="32" priority="1">
      <formula>MOD(ROW(),2)=1</formula>
    </cfRule>
  </conditionalFormatting>
  <conditionalFormatting sqref="X2:X3">
    <cfRule type="expression" dxfId="31" priority="38">
      <formula>MOD(ROW(),2)=1</formula>
    </cfRule>
  </conditionalFormatting>
  <conditionalFormatting sqref="Z2:Z3">
    <cfRule type="expression" dxfId="30" priority="17">
      <formula>MOD(ROW(),2)=1</formula>
    </cfRule>
  </conditionalFormatting>
  <conditionalFormatting sqref="AB2">
    <cfRule type="expression" dxfId="29" priority="37">
      <formula>MOD(ROW(),2)=1</formula>
    </cfRule>
  </conditionalFormatting>
  <conditionalFormatting sqref="AD2">
    <cfRule type="expression" dxfId="28" priority="34">
      <formula>MOD(ROW(),2)=1</formula>
    </cfRule>
  </conditionalFormatting>
  <conditionalFormatting sqref="AF2">
    <cfRule type="expression" dxfId="27" priority="32">
      <formula>MOD(ROW(),2)=1</formula>
    </cfRule>
  </conditionalFormatting>
  <conditionalFormatting sqref="AH2:AI4">
    <cfRule type="expression" dxfId="26" priority="11">
      <formula>MOD(ROW(),2)=1</formula>
    </cfRule>
  </conditionalFormatting>
  <conditionalFormatting sqref="AJ2:AJ3">
    <cfRule type="expression" dxfId="25" priority="12">
      <formula>MOD(ROW(),2)=1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7030A0"/>
  </sheetPr>
  <dimension ref="B1:N58"/>
  <sheetViews>
    <sheetView tabSelected="1" workbookViewId="0">
      <selection activeCell="C19" sqref="C19:K19"/>
    </sheetView>
  </sheetViews>
  <sheetFormatPr defaultColWidth="8.78515625" defaultRowHeight="13" x14ac:dyDescent="0.6"/>
  <cols>
    <col min="1" max="1" width="2.140625" style="8" customWidth="1"/>
    <col min="2" max="2" width="15" style="8" customWidth="1"/>
    <col min="3" max="3" width="10" style="8" bestFit="1" customWidth="1"/>
    <col min="4" max="4" width="10.78515625" style="8" bestFit="1" customWidth="1"/>
    <col min="5" max="5" width="15.42578125" style="8" customWidth="1"/>
    <col min="6" max="6" width="3.78515625" style="8" customWidth="1"/>
    <col min="7" max="7" width="8.42578125" style="8" customWidth="1"/>
    <col min="8" max="8" width="9.5703125" style="8" customWidth="1"/>
    <col min="9" max="11" width="9" style="8" customWidth="1"/>
    <col min="12" max="12" width="8.42578125" style="8" customWidth="1"/>
    <col min="13" max="13" width="12.85546875" style="8" customWidth="1"/>
    <col min="14" max="14" width="4.2109375" style="8" bestFit="1" customWidth="1"/>
    <col min="15" max="16384" width="8.78515625" style="8"/>
  </cols>
  <sheetData>
    <row r="1" spans="2:13" ht="27.75" customHeight="1" x14ac:dyDescent="0.6">
      <c r="B1" s="156" t="s">
        <v>357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3" ht="20.25" customHeight="1" x14ac:dyDescent="0.6"/>
    <row r="3" spans="2:13" ht="20.25" customHeight="1" x14ac:dyDescent="0.6">
      <c r="B3" s="111" t="s">
        <v>359</v>
      </c>
      <c r="H3" s="112" t="s">
        <v>311</v>
      </c>
      <c r="I3" s="155" t="s">
        <v>358</v>
      </c>
      <c r="J3" s="127"/>
      <c r="K3" s="128"/>
    </row>
    <row r="4" spans="2:13" ht="20.25" customHeight="1" x14ac:dyDescent="0.6">
      <c r="B4" s="111" t="s">
        <v>288</v>
      </c>
    </row>
    <row r="5" spans="2:13" ht="23.25" customHeight="1" x14ac:dyDescent="0.6">
      <c r="G5" s="189" t="s">
        <v>310</v>
      </c>
      <c r="H5" s="189"/>
      <c r="I5" s="126" t="str">
        <f>IF(マスターズ・男子!B2=0," ",マスターズ・男子!B2)</f>
        <v xml:space="preserve"> </v>
      </c>
      <c r="J5" s="125" t="s">
        <v>287</v>
      </c>
      <c r="K5" s="124"/>
      <c r="L5" s="124"/>
    </row>
    <row r="6" spans="2:13" ht="23.25" customHeight="1" x14ac:dyDescent="0.6">
      <c r="G6" s="188" t="s">
        <v>308</v>
      </c>
      <c r="H6" s="188"/>
      <c r="I6" s="198" t="str">
        <f>IF(マスターズ・男子!F2=0," ",マスターズ・男子!F2)</f>
        <v xml:space="preserve"> </v>
      </c>
      <c r="J6" s="198"/>
      <c r="K6" s="199"/>
      <c r="L6" s="185" t="s">
        <v>309</v>
      </c>
    </row>
    <row r="7" spans="2:13" ht="23.25" customHeight="1" x14ac:dyDescent="0.6">
      <c r="B7" s="202" t="s">
        <v>344</v>
      </c>
      <c r="C7" s="202"/>
      <c r="D7" s="202"/>
      <c r="E7" s="202"/>
      <c r="H7" s="112" t="s">
        <v>94</v>
      </c>
      <c r="I7" s="200"/>
      <c r="J7" s="200"/>
      <c r="K7" s="201"/>
      <c r="L7" s="186"/>
    </row>
    <row r="8" spans="2:13" ht="23.25" customHeight="1" x14ac:dyDescent="0.6">
      <c r="B8" s="11"/>
      <c r="C8" s="19" t="s">
        <v>278</v>
      </c>
      <c r="D8" s="194" t="str">
        <f>"総数＝ "&amp;COUNTA(#REF!)&amp;"チーム"</f>
        <v>総数＝ 1チーム</v>
      </c>
      <c r="E8" s="195"/>
      <c r="H8" s="112" t="s">
        <v>306</v>
      </c>
      <c r="I8" s="190"/>
      <c r="J8" s="190"/>
      <c r="K8" s="191"/>
      <c r="L8" s="186"/>
    </row>
    <row r="9" spans="2:13" ht="23.25" customHeight="1" x14ac:dyDescent="0.6">
      <c r="B9" s="14" t="s">
        <v>279</v>
      </c>
      <c r="C9" s="99">
        <f>マスターズ・男子!I47</f>
        <v>0</v>
      </c>
      <c r="D9" s="12">
        <v>5000</v>
      </c>
      <c r="E9" s="13">
        <f>C9*D9</f>
        <v>0</v>
      </c>
      <c r="H9" s="112" t="s">
        <v>95</v>
      </c>
      <c r="I9" s="196"/>
      <c r="J9" s="196"/>
      <c r="K9" s="197"/>
      <c r="L9" s="186"/>
      <c r="M9" s="8" t="s">
        <v>304</v>
      </c>
    </row>
    <row r="10" spans="2:13" ht="23.25" customHeight="1" x14ac:dyDescent="0.6">
      <c r="B10" s="15" t="s">
        <v>280</v>
      </c>
      <c r="C10" s="100">
        <f>マスターズ・女子!I47</f>
        <v>0</v>
      </c>
      <c r="D10" s="16">
        <v>4000</v>
      </c>
      <c r="E10" s="17">
        <f>C10*D10</f>
        <v>0</v>
      </c>
      <c r="H10" s="112" t="s">
        <v>96</v>
      </c>
      <c r="I10" s="205"/>
      <c r="J10" s="205"/>
      <c r="K10" s="206"/>
      <c r="L10" s="187"/>
    </row>
    <row r="11" spans="2:13" ht="23.25" customHeight="1" thickBot="1" x14ac:dyDescent="0.65">
      <c r="B11" s="102" t="s">
        <v>281</v>
      </c>
      <c r="C11" s="103">
        <f>マスターズ・エルダー!I47</f>
        <v>0</v>
      </c>
      <c r="D11" s="104">
        <v>4000</v>
      </c>
      <c r="E11" s="105">
        <f>C11*D11</f>
        <v>0</v>
      </c>
      <c r="H11" s="122"/>
    </row>
    <row r="12" spans="2:13" ht="23.25" customHeight="1" x14ac:dyDescent="0.6">
      <c r="B12" s="15" t="s">
        <v>282</v>
      </c>
      <c r="C12" s="100">
        <f>一般・男子!I47</f>
        <v>0</v>
      </c>
      <c r="D12" s="16">
        <v>4000</v>
      </c>
      <c r="E12" s="17">
        <f>C12*D12</f>
        <v>0</v>
      </c>
      <c r="G12" s="106" t="s">
        <v>313</v>
      </c>
      <c r="H12" s="107"/>
      <c r="I12" s="107"/>
      <c r="J12" s="107"/>
      <c r="K12" s="107"/>
      <c r="L12" s="108"/>
    </row>
    <row r="13" spans="2:13" ht="23.25" customHeight="1" x14ac:dyDescent="0.6">
      <c r="B13" s="96" t="s">
        <v>283</v>
      </c>
      <c r="C13" s="101">
        <f>一般・女子!I47</f>
        <v>0</v>
      </c>
      <c r="D13" s="97">
        <v>4000</v>
      </c>
      <c r="E13" s="98">
        <f>C13*D13</f>
        <v>0</v>
      </c>
      <c r="G13" s="154" t="s">
        <v>285</v>
      </c>
      <c r="H13" s="152"/>
      <c r="I13" s="152"/>
      <c r="J13" s="152"/>
      <c r="K13" s="152"/>
      <c r="L13" s="109"/>
    </row>
    <row r="14" spans="2:13" ht="23.25" customHeight="1" thickBot="1" x14ac:dyDescent="0.65">
      <c r="B14" s="11" t="s">
        <v>89</v>
      </c>
      <c r="C14" s="203" t="s">
        <v>90</v>
      </c>
      <c r="D14" s="204"/>
      <c r="E14" s="13">
        <f>SUM(E9:E13)</f>
        <v>0</v>
      </c>
      <c r="G14" s="154" t="s">
        <v>360</v>
      </c>
      <c r="H14" s="152"/>
      <c r="I14" s="152"/>
      <c r="J14" s="152"/>
      <c r="K14" s="152"/>
      <c r="L14" s="109"/>
    </row>
    <row r="15" spans="2:13" ht="23.25" customHeight="1" thickTop="1" thickBot="1" x14ac:dyDescent="0.65">
      <c r="B15" s="134" t="s">
        <v>284</v>
      </c>
      <c r="C15" s="132"/>
      <c r="D15" s="135">
        <v>800</v>
      </c>
      <c r="E15" s="137">
        <f>C15*D15</f>
        <v>0</v>
      </c>
      <c r="G15" s="154" t="s">
        <v>361</v>
      </c>
      <c r="H15" s="152"/>
      <c r="I15" s="152"/>
      <c r="J15" s="152"/>
      <c r="K15" s="152"/>
      <c r="L15" s="109"/>
    </row>
    <row r="16" spans="2:13" ht="23.25" customHeight="1" thickTop="1" x14ac:dyDescent="0.6">
      <c r="B16" s="192" t="s">
        <v>316</v>
      </c>
      <c r="C16" s="193"/>
      <c r="D16" s="192"/>
      <c r="E16" s="192"/>
      <c r="G16" s="154" t="s">
        <v>314</v>
      </c>
      <c r="H16" s="152"/>
      <c r="I16" s="152"/>
      <c r="J16" s="152"/>
      <c r="K16" s="152"/>
      <c r="L16" s="109"/>
    </row>
    <row r="17" spans="2:12" ht="23.25" customHeight="1" x14ac:dyDescent="0.6">
      <c r="B17" s="136" t="s">
        <v>317</v>
      </c>
      <c r="C17" s="20"/>
      <c r="D17" s="18"/>
      <c r="E17" s="123">
        <f>E14+E15</f>
        <v>0</v>
      </c>
      <c r="G17" s="154" t="s">
        <v>362</v>
      </c>
      <c r="H17" s="152"/>
      <c r="I17" s="152"/>
      <c r="J17" s="152"/>
      <c r="K17" s="152"/>
      <c r="L17" s="109"/>
    </row>
    <row r="18" spans="2:12" ht="23.25" customHeight="1" thickBot="1" x14ac:dyDescent="0.65">
      <c r="B18" s="129" t="s">
        <v>307</v>
      </c>
      <c r="C18" s="9"/>
      <c r="D18" s="9"/>
      <c r="E18" s="9"/>
      <c r="G18" s="154" t="s">
        <v>363</v>
      </c>
      <c r="H18" s="153"/>
      <c r="I18" s="153"/>
      <c r="J18" s="153"/>
      <c r="K18" s="153"/>
      <c r="L18" s="144"/>
    </row>
    <row r="19" spans="2:12" ht="23.25" customHeight="1" x14ac:dyDescent="0.6">
      <c r="B19" s="145" t="s">
        <v>312</v>
      </c>
      <c r="C19" s="207" t="s">
        <v>336</v>
      </c>
      <c r="D19" s="207"/>
      <c r="E19" s="207"/>
      <c r="F19" s="207"/>
      <c r="G19" s="207"/>
      <c r="H19" s="207"/>
      <c r="I19" s="207"/>
      <c r="J19" s="207"/>
      <c r="K19" s="207"/>
      <c r="L19" s="146"/>
    </row>
    <row r="20" spans="2:12" ht="23.25" customHeight="1" x14ac:dyDescent="0.6">
      <c r="B20" s="147"/>
      <c r="C20" s="208"/>
      <c r="D20" s="208"/>
      <c r="E20" s="208"/>
      <c r="F20" s="208"/>
      <c r="G20" s="208"/>
      <c r="H20" s="208"/>
      <c r="I20" s="208"/>
      <c r="J20" s="208"/>
      <c r="K20" s="208"/>
      <c r="L20" s="144"/>
    </row>
    <row r="21" spans="2:12" ht="23.25" customHeight="1" thickBot="1" x14ac:dyDescent="0.65">
      <c r="B21" s="148"/>
      <c r="C21" s="149"/>
      <c r="D21" s="183"/>
      <c r="E21" s="184"/>
      <c r="F21" s="150"/>
      <c r="G21" s="151"/>
      <c r="H21" s="130"/>
      <c r="I21" s="130"/>
      <c r="J21" s="130"/>
      <c r="K21" s="130"/>
      <c r="L21" s="131"/>
    </row>
    <row r="22" spans="2:12" ht="23.25" customHeight="1" x14ac:dyDescent="0.6">
      <c r="B22" s="211"/>
      <c r="C22" s="211"/>
      <c r="D22" s="211"/>
      <c r="E22" s="211"/>
      <c r="G22" s="26"/>
      <c r="H22" s="10"/>
      <c r="I22" s="10"/>
      <c r="J22" s="10"/>
      <c r="K22" s="10"/>
      <c r="L22" s="10"/>
    </row>
    <row r="23" spans="2:12" ht="23.25" customHeight="1" x14ac:dyDescent="0.6">
      <c r="B23" s="212"/>
      <c r="C23" s="212"/>
      <c r="D23" s="212"/>
      <c r="E23" s="212"/>
    </row>
    <row r="24" spans="2:12" ht="23.25" customHeight="1" x14ac:dyDescent="0.6"/>
    <row r="25" spans="2:12" ht="19.5" customHeight="1" x14ac:dyDescent="0.6">
      <c r="B25" s="209"/>
      <c r="C25" s="209"/>
      <c r="D25" s="210"/>
      <c r="E25" s="210"/>
    </row>
    <row r="26" spans="2:12" ht="14" x14ac:dyDescent="0.6">
      <c r="B26" s="209"/>
      <c r="C26" s="209"/>
      <c r="D26" s="210"/>
      <c r="E26" s="210"/>
    </row>
    <row r="46" spans="9:14" ht="16.5" x14ac:dyDescent="0.6">
      <c r="I46" s="10"/>
      <c r="J46" s="10"/>
      <c r="K46" s="10"/>
      <c r="L46" s="10"/>
      <c r="M46" s="10"/>
      <c r="N46" s="10"/>
    </row>
    <row r="58" spans="7:12" ht="16.5" x14ac:dyDescent="0.6">
      <c r="G58" s="10"/>
      <c r="H58" s="10"/>
      <c r="I58" s="10"/>
      <c r="J58" s="10"/>
      <c r="K58" s="10"/>
      <c r="L58" s="10"/>
    </row>
  </sheetData>
  <mergeCells count="20">
    <mergeCell ref="B25:C25"/>
    <mergeCell ref="D25:E26"/>
    <mergeCell ref="B26:C26"/>
    <mergeCell ref="B22:E22"/>
    <mergeCell ref="B23:E23"/>
    <mergeCell ref="D21:E21"/>
    <mergeCell ref="L6:L10"/>
    <mergeCell ref="G6:H6"/>
    <mergeCell ref="G5:H5"/>
    <mergeCell ref="I8:K8"/>
    <mergeCell ref="B16:E16"/>
    <mergeCell ref="D8:E8"/>
    <mergeCell ref="I9:K9"/>
    <mergeCell ref="I6:K6"/>
    <mergeCell ref="I7:K7"/>
    <mergeCell ref="B7:E7"/>
    <mergeCell ref="C14:D14"/>
    <mergeCell ref="I10:K10"/>
    <mergeCell ref="C19:K19"/>
    <mergeCell ref="C20:K20"/>
  </mergeCells>
  <phoneticPr fontId="2"/>
  <printOptions horizontalCentered="1"/>
  <pageMargins left="0.35433070866141736" right="0.35433070866141736" top="0.74803149606299213" bottom="0.74803149606299213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D60"/>
  <sheetViews>
    <sheetView workbookViewId="0">
      <selection activeCell="E26" sqref="E26"/>
    </sheetView>
  </sheetViews>
  <sheetFormatPr defaultRowHeight="17.5" x14ac:dyDescent="0.6"/>
  <cols>
    <col min="1" max="1" width="5" customWidth="1"/>
    <col min="2" max="2" width="3.78515625" customWidth="1"/>
    <col min="3" max="3" width="4.35546875" customWidth="1"/>
  </cols>
  <sheetData>
    <row r="3" spans="1:3" ht="22.5" x14ac:dyDescent="0.6">
      <c r="A3" s="25" t="s">
        <v>289</v>
      </c>
      <c r="B3" s="25"/>
    </row>
    <row r="5" spans="1:3" x14ac:dyDescent="0.6">
      <c r="C5" t="s">
        <v>315</v>
      </c>
    </row>
    <row r="6" spans="1:3" x14ac:dyDescent="0.6">
      <c r="C6" t="s">
        <v>299</v>
      </c>
    </row>
    <row r="7" spans="1:3" x14ac:dyDescent="0.6">
      <c r="C7" t="s">
        <v>290</v>
      </c>
    </row>
    <row r="8" spans="1:3" x14ac:dyDescent="0.6">
      <c r="C8" t="s">
        <v>291</v>
      </c>
    </row>
    <row r="9" spans="1:3" x14ac:dyDescent="0.6">
      <c r="C9" t="s">
        <v>292</v>
      </c>
    </row>
    <row r="10" spans="1:3" x14ac:dyDescent="0.6">
      <c r="C10" t="s">
        <v>301</v>
      </c>
    </row>
    <row r="11" spans="1:3" x14ac:dyDescent="0.6">
      <c r="C11" t="s">
        <v>300</v>
      </c>
    </row>
    <row r="12" spans="1:3" x14ac:dyDescent="0.6">
      <c r="C12" t="s">
        <v>293</v>
      </c>
    </row>
    <row r="15" spans="1:3" ht="22.5" x14ac:dyDescent="0.6">
      <c r="A15" s="25" t="s">
        <v>294</v>
      </c>
      <c r="B15" s="25"/>
    </row>
    <row r="17" spans="3:4" x14ac:dyDescent="0.6">
      <c r="C17" t="s">
        <v>295</v>
      </c>
    </row>
    <row r="18" spans="3:4" x14ac:dyDescent="0.6">
      <c r="C18" s="117" t="s">
        <v>296</v>
      </c>
      <c r="D18" s="133" t="s">
        <v>342</v>
      </c>
    </row>
    <row r="19" spans="3:4" x14ac:dyDescent="0.6">
      <c r="C19" s="117" t="s">
        <v>297</v>
      </c>
      <c r="D19" t="s">
        <v>298</v>
      </c>
    </row>
    <row r="20" spans="3:4" x14ac:dyDescent="0.6">
      <c r="C20" s="117" t="s">
        <v>296</v>
      </c>
      <c r="D20" t="s">
        <v>303</v>
      </c>
    </row>
    <row r="21" spans="3:4" x14ac:dyDescent="0.6">
      <c r="C21" s="117" t="s">
        <v>296</v>
      </c>
      <c r="D21" t="s">
        <v>343</v>
      </c>
    </row>
    <row r="22" spans="3:4" x14ac:dyDescent="0.6">
      <c r="C22" s="117"/>
    </row>
    <row r="33" ht="18.75" customHeight="1" x14ac:dyDescent="0.6"/>
    <row r="60" ht="18.75" customHeight="1" x14ac:dyDescent="0.6"/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453B-0902-484E-870A-2CE6AADB604B}">
  <sheetPr>
    <tabColor rgb="FF000066"/>
    <pageSetUpPr fitToPage="1"/>
  </sheetPr>
  <dimension ref="A1:M47"/>
  <sheetViews>
    <sheetView topLeftCell="A6" zoomScaleNormal="100" workbookViewId="0">
      <selection activeCell="G18" sqref="G18"/>
    </sheetView>
  </sheetViews>
  <sheetFormatPr defaultColWidth="8.78515625" defaultRowHeight="13" x14ac:dyDescent="0.6"/>
  <cols>
    <col min="1" max="1" width="8.640625" style="7" customWidth="1"/>
    <col min="2" max="3" width="6.78515625" style="7" customWidth="1"/>
    <col min="4" max="4" width="6.35546875" style="7" customWidth="1"/>
    <col min="5" max="5" width="13.85546875" style="7" customWidth="1"/>
    <col min="6" max="6" width="15.85546875" style="7" customWidth="1"/>
    <col min="7" max="7" width="5.640625" style="7" bestFit="1" customWidth="1"/>
    <col min="8" max="8" width="10.640625" style="7" bestFit="1" customWidth="1"/>
    <col min="9" max="9" width="4.640625" style="7" bestFit="1" customWidth="1"/>
    <col min="10" max="10" width="7.35546875" style="24" bestFit="1" customWidth="1"/>
    <col min="11" max="11" width="18.5703125" style="24" customWidth="1"/>
    <col min="12" max="12" width="10.640625" style="56" customWidth="1"/>
    <col min="13" max="13" width="11.640625" style="28" hidden="1" customWidth="1"/>
    <col min="14" max="16384" width="8.78515625" style="7"/>
  </cols>
  <sheetData>
    <row r="1" spans="1:13" ht="22.5" customHeight="1" x14ac:dyDescent="0.6">
      <c r="A1" s="27" t="s">
        <v>76</v>
      </c>
      <c r="B1" s="121" t="s">
        <v>352</v>
      </c>
      <c r="C1" s="36"/>
      <c r="D1" s="76"/>
      <c r="E1" s="34"/>
      <c r="F1" s="35"/>
      <c r="H1" s="37"/>
      <c r="I1" s="37"/>
      <c r="K1" s="37"/>
      <c r="M1" s="7"/>
    </row>
    <row r="2" spans="1:13" ht="22.5" customHeight="1" x14ac:dyDescent="0.6">
      <c r="A2" s="27" t="s">
        <v>77</v>
      </c>
      <c r="B2" s="120" t="s">
        <v>345</v>
      </c>
      <c r="C2" s="36" t="s">
        <v>245</v>
      </c>
      <c r="D2" s="119">
        <f>IFERROR(MATCH($B$2,都道府県,0),"")</f>
        <v>25</v>
      </c>
      <c r="E2" s="75" t="s">
        <v>240</v>
      </c>
      <c r="F2" s="160" t="s">
        <v>346</v>
      </c>
      <c r="G2" s="29" t="s">
        <v>247</v>
      </c>
      <c r="H2" s="163" t="s">
        <v>347</v>
      </c>
      <c r="I2" s="164"/>
      <c r="J2" s="165"/>
      <c r="M2" s="7"/>
    </row>
    <row r="3" spans="1:13" ht="22.5" customHeight="1" x14ac:dyDescent="0.6">
      <c r="A3" s="166" t="s">
        <v>246</v>
      </c>
      <c r="B3" s="167"/>
      <c r="C3" s="167"/>
      <c r="D3" s="168"/>
      <c r="E3" s="74" t="s">
        <v>248</v>
      </c>
      <c r="F3" s="161" t="s">
        <v>346</v>
      </c>
      <c r="G3" s="31" t="s">
        <v>249</v>
      </c>
      <c r="H3" s="31"/>
      <c r="M3" s="7"/>
    </row>
    <row r="4" spans="1:13" ht="4.1500000000000004" customHeight="1" x14ac:dyDescent="0.6">
      <c r="B4" s="32"/>
      <c r="C4" s="32"/>
      <c r="D4" s="33"/>
      <c r="E4" s="33"/>
      <c r="F4" s="32"/>
      <c r="G4" s="31"/>
      <c r="J4" s="30"/>
      <c r="K4" s="30"/>
      <c r="M4" s="7"/>
    </row>
    <row r="5" spans="1:13" ht="39.75" customHeight="1" x14ac:dyDescent="0.6">
      <c r="A5" s="77" t="s">
        <v>236</v>
      </c>
      <c r="B5" s="78" t="s">
        <v>242</v>
      </c>
      <c r="C5" s="78" t="s">
        <v>209</v>
      </c>
      <c r="D5" s="79" t="s">
        <v>207</v>
      </c>
      <c r="E5" s="80" t="s">
        <v>0</v>
      </c>
      <c r="F5" s="81" t="s">
        <v>243</v>
      </c>
      <c r="G5" s="82" t="s">
        <v>1</v>
      </c>
      <c r="H5" s="79" t="s">
        <v>231</v>
      </c>
      <c r="I5" s="63" t="s">
        <v>2</v>
      </c>
      <c r="J5" s="64" t="s">
        <v>87</v>
      </c>
      <c r="K5" s="81" t="s">
        <v>341</v>
      </c>
      <c r="L5" s="83" t="s">
        <v>206</v>
      </c>
      <c r="M5" s="7"/>
    </row>
    <row r="6" spans="1:13" ht="1.5" customHeight="1" x14ac:dyDescent="0.6">
      <c r="A6" s="24"/>
      <c r="B6" s="52"/>
      <c r="C6" s="52"/>
      <c r="D6" s="53"/>
      <c r="E6" s="54"/>
      <c r="F6" s="55"/>
      <c r="G6" s="24"/>
      <c r="H6" s="53"/>
      <c r="I6" s="54"/>
      <c r="J6" s="55"/>
      <c r="K6" s="55"/>
      <c r="M6" s="7"/>
    </row>
    <row r="7" spans="1:13" ht="19.149999999999999" customHeight="1" x14ac:dyDescent="0.6">
      <c r="A7" s="113" t="str">
        <f>IF(D7=0," ",$B$2&amp;"A")</f>
        <v>滋賀A</v>
      </c>
      <c r="B7" s="38">
        <v>1</v>
      </c>
      <c r="C7" s="38" t="s">
        <v>253</v>
      </c>
      <c r="D7" s="118">
        <v>845</v>
      </c>
      <c r="E7" s="40" t="s">
        <v>348</v>
      </c>
      <c r="F7" s="40" t="s">
        <v>350</v>
      </c>
      <c r="G7" s="41" t="s">
        <v>232</v>
      </c>
      <c r="H7" s="42">
        <v>25990</v>
      </c>
      <c r="I7" s="43">
        <f>IF(ISBLANK($H7),"",DATEDIF($H7,年齢基準日,"Y"))</f>
        <v>53</v>
      </c>
      <c r="J7" s="44" t="str">
        <f t="shared" ref="J7:J46" si="0">IF(D7="","",IF(G7="男","M",IF(G7="女","W","エラー"))&amp;VLOOKUP(I7,年齢クラス,2,FALSE))</f>
        <v>M50</v>
      </c>
      <c r="K7" s="159">
        <v>12345678</v>
      </c>
      <c r="L7" s="69">
        <f>IF(A7=" "," ",5000)</f>
        <v>5000</v>
      </c>
      <c r="M7" s="7">
        <f>IF(A7=" ",0,1)</f>
        <v>1</v>
      </c>
    </row>
    <row r="8" spans="1:13" ht="19.149999999999999" customHeight="1" x14ac:dyDescent="0.6">
      <c r="A8" s="114"/>
      <c r="B8" s="45">
        <v>2</v>
      </c>
      <c r="C8" s="45" t="s">
        <v>254</v>
      </c>
      <c r="D8" s="46"/>
      <c r="E8" s="47"/>
      <c r="F8" s="47"/>
      <c r="G8" s="48"/>
      <c r="H8" s="49"/>
      <c r="I8" s="50" t="str">
        <f t="shared" ref="I8:I46" si="1">IF(ISBLANK($H8),"",DATEDIF($H8,年齢基準日,"Y"))</f>
        <v/>
      </c>
      <c r="J8" s="51" t="str">
        <f t="shared" si="0"/>
        <v/>
      </c>
      <c r="K8" s="62"/>
      <c r="L8" s="70"/>
      <c r="M8" s="7"/>
    </row>
    <row r="9" spans="1:13" ht="19.149999999999999" customHeight="1" x14ac:dyDescent="0.6">
      <c r="A9" s="114"/>
      <c r="B9" s="45">
        <v>3</v>
      </c>
      <c r="C9" s="45" t="s">
        <v>252</v>
      </c>
      <c r="D9" s="46"/>
      <c r="E9" s="47"/>
      <c r="F9" s="47"/>
      <c r="G9" s="48"/>
      <c r="H9" s="49"/>
      <c r="I9" s="50" t="str">
        <f t="shared" si="1"/>
        <v/>
      </c>
      <c r="J9" s="51" t="str">
        <f t="shared" si="0"/>
        <v/>
      </c>
      <c r="K9" s="62"/>
      <c r="L9" s="70"/>
      <c r="M9" s="7"/>
    </row>
    <row r="10" spans="1:13" ht="19.149999999999999" customHeight="1" x14ac:dyDescent="0.6">
      <c r="A10" s="114"/>
      <c r="B10" s="45">
        <v>4</v>
      </c>
      <c r="C10" s="45" t="s">
        <v>255</v>
      </c>
      <c r="D10" s="46"/>
      <c r="E10" s="47"/>
      <c r="F10" s="47"/>
      <c r="G10" s="48"/>
      <c r="H10" s="49"/>
      <c r="I10" s="50" t="str">
        <f t="shared" si="1"/>
        <v/>
      </c>
      <c r="J10" s="51" t="str">
        <f t="shared" si="0"/>
        <v/>
      </c>
      <c r="K10" s="62"/>
      <c r="L10" s="70"/>
      <c r="M10" s="7"/>
    </row>
    <row r="11" spans="1:13" ht="19.149999999999999" customHeight="1" x14ac:dyDescent="0.6">
      <c r="A11" s="114"/>
      <c r="B11" s="45">
        <v>5</v>
      </c>
      <c r="C11" s="45" t="s">
        <v>256</v>
      </c>
      <c r="D11" s="46"/>
      <c r="E11" s="47"/>
      <c r="F11" s="47"/>
      <c r="G11" s="48"/>
      <c r="H11" s="49"/>
      <c r="I11" s="50" t="str">
        <f t="shared" si="1"/>
        <v/>
      </c>
      <c r="J11" s="51" t="str">
        <f t="shared" si="0"/>
        <v/>
      </c>
      <c r="K11" s="62"/>
      <c r="L11" s="71"/>
      <c r="M11" s="7"/>
    </row>
    <row r="12" spans="1:13" ht="19.149999999999999" customHeight="1" x14ac:dyDescent="0.6">
      <c r="A12" s="115" t="str">
        <f>IF(D12=0," ",$B$2&amp;"B")</f>
        <v>滋賀B</v>
      </c>
      <c r="B12" s="45">
        <v>1</v>
      </c>
      <c r="C12" s="45" t="s">
        <v>253</v>
      </c>
      <c r="D12" s="46">
        <v>846</v>
      </c>
      <c r="E12" s="47" t="s">
        <v>349</v>
      </c>
      <c r="F12" s="47" t="s">
        <v>351</v>
      </c>
      <c r="G12" s="48" t="s">
        <v>232</v>
      </c>
      <c r="H12" s="49">
        <v>30935</v>
      </c>
      <c r="I12" s="50">
        <f t="shared" si="1"/>
        <v>39</v>
      </c>
      <c r="J12" s="51" t="str">
        <f t="shared" si="0"/>
        <v>M35</v>
      </c>
      <c r="K12" s="159">
        <v>98765432</v>
      </c>
      <c r="L12" s="69">
        <f>IF(A12=" "," ",5000)</f>
        <v>5000</v>
      </c>
      <c r="M12" s="7">
        <f>IF(A12=" ",0,1)</f>
        <v>1</v>
      </c>
    </row>
    <row r="13" spans="1:13" ht="19.149999999999999" customHeight="1" x14ac:dyDescent="0.6">
      <c r="A13" s="116"/>
      <c r="B13" s="45">
        <v>2</v>
      </c>
      <c r="C13" s="45" t="s">
        <v>254</v>
      </c>
      <c r="D13" s="46"/>
      <c r="E13" s="47"/>
      <c r="F13" s="47"/>
      <c r="G13" s="48"/>
      <c r="H13" s="49"/>
      <c r="I13" s="50" t="str">
        <f t="shared" si="1"/>
        <v/>
      </c>
      <c r="J13" s="51" t="str">
        <f t="shared" si="0"/>
        <v/>
      </c>
      <c r="K13" s="62"/>
      <c r="L13" s="70"/>
      <c r="M13" s="7"/>
    </row>
    <row r="14" spans="1:13" ht="19.149999999999999" customHeight="1" x14ac:dyDescent="0.6">
      <c r="A14" s="116"/>
      <c r="B14" s="45">
        <v>3</v>
      </c>
      <c r="C14" s="45" t="s">
        <v>252</v>
      </c>
      <c r="D14" s="46"/>
      <c r="E14" s="47"/>
      <c r="F14" s="47"/>
      <c r="G14" s="48"/>
      <c r="H14" s="49"/>
      <c r="I14" s="50" t="str">
        <f t="shared" si="1"/>
        <v/>
      </c>
      <c r="J14" s="51" t="str">
        <f t="shared" si="0"/>
        <v/>
      </c>
      <c r="K14" s="62"/>
      <c r="L14" s="70"/>
      <c r="M14" s="7"/>
    </row>
    <row r="15" spans="1:13" ht="19.149999999999999" customHeight="1" x14ac:dyDescent="0.6">
      <c r="A15" s="116"/>
      <c r="B15" s="45">
        <v>4</v>
      </c>
      <c r="C15" s="45" t="s">
        <v>255</v>
      </c>
      <c r="D15" s="46"/>
      <c r="E15" s="47"/>
      <c r="F15" s="47"/>
      <c r="G15" s="48"/>
      <c r="H15" s="49"/>
      <c r="I15" s="50" t="str">
        <f t="shared" si="1"/>
        <v/>
      </c>
      <c r="J15" s="51" t="str">
        <f t="shared" si="0"/>
        <v/>
      </c>
      <c r="K15" s="62"/>
      <c r="L15" s="70"/>
      <c r="M15" s="7"/>
    </row>
    <row r="16" spans="1:13" ht="19.149999999999999" customHeight="1" x14ac:dyDescent="0.6">
      <c r="A16" s="116"/>
      <c r="B16" s="45">
        <v>5</v>
      </c>
      <c r="C16" s="45" t="s">
        <v>256</v>
      </c>
      <c r="D16" s="46"/>
      <c r="E16" s="47"/>
      <c r="F16" s="47"/>
      <c r="G16" s="48"/>
      <c r="H16" s="49"/>
      <c r="I16" s="50" t="str">
        <f t="shared" si="1"/>
        <v/>
      </c>
      <c r="J16" s="51" t="str">
        <f t="shared" si="0"/>
        <v/>
      </c>
      <c r="K16" s="62"/>
      <c r="L16" s="71"/>
      <c r="M16" s="7"/>
    </row>
    <row r="17" spans="1:13" ht="19.149999999999999" customHeight="1" x14ac:dyDescent="0.6">
      <c r="A17" s="115" t="str">
        <f>IF(D17=0," ",$B$2&amp;"C")</f>
        <v xml:space="preserve"> </v>
      </c>
      <c r="B17" s="45">
        <v>1</v>
      </c>
      <c r="C17" s="45" t="s">
        <v>253</v>
      </c>
      <c r="D17" s="46"/>
      <c r="E17" s="47"/>
      <c r="F17" s="47"/>
      <c r="G17" s="48"/>
      <c r="H17" s="49"/>
      <c r="I17" s="50" t="str">
        <f t="shared" si="1"/>
        <v/>
      </c>
      <c r="J17" s="51" t="str">
        <f t="shared" si="0"/>
        <v/>
      </c>
      <c r="K17" s="62"/>
      <c r="L17" s="69" t="str">
        <f>IF(A17=" "," ",5000)</f>
        <v xml:space="preserve"> </v>
      </c>
      <c r="M17" s="7">
        <f>IF(A17=" ",0,1)</f>
        <v>0</v>
      </c>
    </row>
    <row r="18" spans="1:13" ht="19.149999999999999" customHeight="1" x14ac:dyDescent="0.6">
      <c r="A18" s="114"/>
      <c r="B18" s="45">
        <v>2</v>
      </c>
      <c r="C18" s="45" t="s">
        <v>254</v>
      </c>
      <c r="D18" s="46"/>
      <c r="E18" s="47"/>
      <c r="F18" s="47"/>
      <c r="G18" s="48"/>
      <c r="H18" s="49"/>
      <c r="I18" s="50" t="str">
        <f t="shared" si="1"/>
        <v/>
      </c>
      <c r="J18" s="51" t="str">
        <f t="shared" si="0"/>
        <v/>
      </c>
      <c r="K18" s="62"/>
      <c r="L18" s="70"/>
      <c r="M18" s="7"/>
    </row>
    <row r="19" spans="1:13" ht="19.149999999999999" customHeight="1" x14ac:dyDescent="0.6">
      <c r="A19" s="114"/>
      <c r="B19" s="45">
        <v>3</v>
      </c>
      <c r="C19" s="45" t="s">
        <v>252</v>
      </c>
      <c r="D19" s="46"/>
      <c r="E19" s="47"/>
      <c r="F19" s="47"/>
      <c r="G19" s="48"/>
      <c r="H19" s="49"/>
      <c r="I19" s="50" t="str">
        <f t="shared" si="1"/>
        <v/>
      </c>
      <c r="J19" s="51" t="str">
        <f t="shared" si="0"/>
        <v/>
      </c>
      <c r="K19" s="62"/>
      <c r="L19" s="70"/>
      <c r="M19" s="7"/>
    </row>
    <row r="20" spans="1:13" ht="19.149999999999999" customHeight="1" x14ac:dyDescent="0.6">
      <c r="A20" s="114"/>
      <c r="B20" s="45">
        <v>4</v>
      </c>
      <c r="C20" s="45" t="s">
        <v>255</v>
      </c>
      <c r="D20" s="46"/>
      <c r="E20" s="47"/>
      <c r="F20" s="47"/>
      <c r="G20" s="48"/>
      <c r="H20" s="49"/>
      <c r="I20" s="50" t="str">
        <f t="shared" si="1"/>
        <v/>
      </c>
      <c r="J20" s="51" t="str">
        <f t="shared" si="0"/>
        <v/>
      </c>
      <c r="K20" s="62"/>
      <c r="L20" s="70"/>
      <c r="M20" s="7"/>
    </row>
    <row r="21" spans="1:13" ht="19.149999999999999" customHeight="1" x14ac:dyDescent="0.6">
      <c r="A21" s="114"/>
      <c r="B21" s="45">
        <v>5</v>
      </c>
      <c r="C21" s="45" t="s">
        <v>256</v>
      </c>
      <c r="D21" s="46"/>
      <c r="E21" s="47"/>
      <c r="F21" s="47"/>
      <c r="G21" s="48"/>
      <c r="H21" s="49"/>
      <c r="I21" s="50" t="str">
        <f t="shared" si="1"/>
        <v/>
      </c>
      <c r="J21" s="51" t="str">
        <f t="shared" si="0"/>
        <v/>
      </c>
      <c r="K21" s="62"/>
      <c r="L21" s="71"/>
      <c r="M21" s="7"/>
    </row>
    <row r="22" spans="1:13" ht="19.149999999999999" customHeight="1" x14ac:dyDescent="0.6">
      <c r="A22" s="115" t="str">
        <f>IF(D22=0," ",$B$2&amp;"C")</f>
        <v xml:space="preserve"> </v>
      </c>
      <c r="B22" s="45">
        <v>1</v>
      </c>
      <c r="C22" s="45" t="s">
        <v>253</v>
      </c>
      <c r="D22" s="46"/>
      <c r="E22" s="47"/>
      <c r="F22" s="47"/>
      <c r="G22" s="48"/>
      <c r="H22" s="49"/>
      <c r="I22" s="50" t="str">
        <f t="shared" si="1"/>
        <v/>
      </c>
      <c r="J22" s="51" t="str">
        <f t="shared" si="0"/>
        <v/>
      </c>
      <c r="K22" s="62"/>
      <c r="L22" s="69" t="str">
        <f>IF(A22=" "," ",5000)</f>
        <v xml:space="preserve"> </v>
      </c>
      <c r="M22" s="7">
        <f>IF(A22=" ",0,1)</f>
        <v>0</v>
      </c>
    </row>
    <row r="23" spans="1:13" ht="19.149999999999999" customHeight="1" x14ac:dyDescent="0.6">
      <c r="A23" s="114"/>
      <c r="B23" s="45">
        <v>2</v>
      </c>
      <c r="C23" s="45" t="s">
        <v>254</v>
      </c>
      <c r="D23" s="46"/>
      <c r="E23" s="47"/>
      <c r="F23" s="47"/>
      <c r="G23" s="48"/>
      <c r="H23" s="49"/>
      <c r="I23" s="50" t="str">
        <f t="shared" si="1"/>
        <v/>
      </c>
      <c r="J23" s="51" t="str">
        <f t="shared" si="0"/>
        <v/>
      </c>
      <c r="K23" s="62"/>
      <c r="L23" s="70"/>
      <c r="M23" s="7"/>
    </row>
    <row r="24" spans="1:13" ht="19.149999999999999" customHeight="1" x14ac:dyDescent="0.6">
      <c r="A24" s="114"/>
      <c r="B24" s="45">
        <v>3</v>
      </c>
      <c r="C24" s="45" t="s">
        <v>252</v>
      </c>
      <c r="D24" s="46"/>
      <c r="E24" s="47"/>
      <c r="F24" s="47"/>
      <c r="G24" s="48"/>
      <c r="H24" s="49"/>
      <c r="I24" s="50" t="str">
        <f t="shared" si="1"/>
        <v/>
      </c>
      <c r="J24" s="51" t="str">
        <f t="shared" si="0"/>
        <v/>
      </c>
      <c r="K24" s="62"/>
      <c r="L24" s="70"/>
      <c r="M24" s="7"/>
    </row>
    <row r="25" spans="1:13" ht="19.149999999999999" customHeight="1" x14ac:dyDescent="0.6">
      <c r="A25" s="114"/>
      <c r="B25" s="45">
        <v>4</v>
      </c>
      <c r="C25" s="45" t="s">
        <v>255</v>
      </c>
      <c r="D25" s="46"/>
      <c r="E25" s="47"/>
      <c r="F25" s="47"/>
      <c r="G25" s="48"/>
      <c r="H25" s="49"/>
      <c r="I25" s="50" t="str">
        <f t="shared" si="1"/>
        <v/>
      </c>
      <c r="J25" s="51" t="str">
        <f t="shared" si="0"/>
        <v/>
      </c>
      <c r="K25" s="62"/>
      <c r="L25" s="70"/>
      <c r="M25" s="7"/>
    </row>
    <row r="26" spans="1:13" ht="19.149999999999999" customHeight="1" x14ac:dyDescent="0.6">
      <c r="A26" s="114"/>
      <c r="B26" s="45">
        <v>5</v>
      </c>
      <c r="C26" s="45" t="s">
        <v>256</v>
      </c>
      <c r="D26" s="46"/>
      <c r="E26" s="47"/>
      <c r="F26" s="47"/>
      <c r="G26" s="48"/>
      <c r="H26" s="49"/>
      <c r="I26" s="50" t="str">
        <f t="shared" si="1"/>
        <v/>
      </c>
      <c r="J26" s="51" t="str">
        <f t="shared" si="0"/>
        <v/>
      </c>
      <c r="K26" s="62"/>
      <c r="L26" s="71"/>
      <c r="M26" s="7"/>
    </row>
    <row r="27" spans="1:13" ht="19.149999999999999" customHeight="1" x14ac:dyDescent="0.6">
      <c r="A27" s="115" t="str">
        <f>IF(D27=0," ",$B$2&amp;"C")</f>
        <v xml:space="preserve"> </v>
      </c>
      <c r="B27" s="45">
        <v>1</v>
      </c>
      <c r="C27" s="45" t="s">
        <v>253</v>
      </c>
      <c r="D27" s="46"/>
      <c r="E27" s="47"/>
      <c r="F27" s="47"/>
      <c r="G27" s="48"/>
      <c r="H27" s="49"/>
      <c r="I27" s="50" t="str">
        <f t="shared" si="1"/>
        <v/>
      </c>
      <c r="J27" s="51" t="str">
        <f t="shared" si="0"/>
        <v/>
      </c>
      <c r="K27" s="62"/>
      <c r="L27" s="69" t="str">
        <f>IF(A27=" "," ",5000)</f>
        <v xml:space="preserve"> </v>
      </c>
      <c r="M27" s="7">
        <f>IF(A27=" ",0,1)</f>
        <v>0</v>
      </c>
    </row>
    <row r="28" spans="1:13" ht="19.149999999999999" customHeight="1" x14ac:dyDescent="0.6">
      <c r="A28" s="114"/>
      <c r="B28" s="45">
        <v>2</v>
      </c>
      <c r="C28" s="45" t="s">
        <v>254</v>
      </c>
      <c r="D28" s="46"/>
      <c r="E28" s="47"/>
      <c r="F28" s="47"/>
      <c r="G28" s="48"/>
      <c r="H28" s="49"/>
      <c r="I28" s="50" t="str">
        <f t="shared" si="1"/>
        <v/>
      </c>
      <c r="J28" s="51" t="str">
        <f t="shared" si="0"/>
        <v/>
      </c>
      <c r="K28" s="62"/>
      <c r="L28" s="70"/>
      <c r="M28" s="7"/>
    </row>
    <row r="29" spans="1:13" ht="19.149999999999999" customHeight="1" x14ac:dyDescent="0.6">
      <c r="A29" s="114"/>
      <c r="B29" s="45">
        <v>3</v>
      </c>
      <c r="C29" s="45" t="s">
        <v>252</v>
      </c>
      <c r="D29" s="46"/>
      <c r="E29" s="47"/>
      <c r="F29" s="47"/>
      <c r="G29" s="48"/>
      <c r="H29" s="49"/>
      <c r="I29" s="50" t="str">
        <f t="shared" si="1"/>
        <v/>
      </c>
      <c r="J29" s="51" t="str">
        <f t="shared" si="0"/>
        <v/>
      </c>
      <c r="K29" s="62"/>
      <c r="L29" s="70"/>
      <c r="M29" s="7"/>
    </row>
    <row r="30" spans="1:13" ht="19.149999999999999" customHeight="1" x14ac:dyDescent="0.6">
      <c r="A30" s="114"/>
      <c r="B30" s="45">
        <v>4</v>
      </c>
      <c r="C30" s="45" t="s">
        <v>255</v>
      </c>
      <c r="D30" s="46"/>
      <c r="E30" s="47"/>
      <c r="F30" s="47"/>
      <c r="G30" s="48"/>
      <c r="H30" s="49"/>
      <c r="I30" s="50" t="str">
        <f t="shared" si="1"/>
        <v/>
      </c>
      <c r="J30" s="51" t="str">
        <f t="shared" si="0"/>
        <v/>
      </c>
      <c r="K30" s="62"/>
      <c r="L30" s="70"/>
      <c r="M30" s="7"/>
    </row>
    <row r="31" spans="1:13" ht="19.149999999999999" customHeight="1" x14ac:dyDescent="0.6">
      <c r="A31" s="114"/>
      <c r="B31" s="45">
        <v>5</v>
      </c>
      <c r="C31" s="45" t="s">
        <v>256</v>
      </c>
      <c r="D31" s="46"/>
      <c r="E31" s="47"/>
      <c r="F31" s="47"/>
      <c r="G31" s="48"/>
      <c r="H31" s="49"/>
      <c r="I31" s="50" t="str">
        <f t="shared" si="1"/>
        <v/>
      </c>
      <c r="J31" s="51" t="str">
        <f t="shared" si="0"/>
        <v/>
      </c>
      <c r="K31" s="62"/>
      <c r="L31" s="71"/>
      <c r="M31" s="7"/>
    </row>
    <row r="32" spans="1:13" ht="19.149999999999999" customHeight="1" x14ac:dyDescent="0.6">
      <c r="A32" s="115" t="str">
        <f>IF(D32=0," ",$B$2&amp;"C")</f>
        <v xml:space="preserve"> </v>
      </c>
      <c r="B32" s="45">
        <v>1</v>
      </c>
      <c r="C32" s="45" t="s">
        <v>253</v>
      </c>
      <c r="D32" s="46"/>
      <c r="E32" s="47"/>
      <c r="F32" s="47"/>
      <c r="G32" s="48"/>
      <c r="H32" s="49"/>
      <c r="I32" s="50" t="str">
        <f t="shared" si="1"/>
        <v/>
      </c>
      <c r="J32" s="51" t="str">
        <f t="shared" si="0"/>
        <v/>
      </c>
      <c r="K32" s="62"/>
      <c r="L32" s="69" t="str">
        <f>IF(A32=" "," ",5000)</f>
        <v xml:space="preserve"> </v>
      </c>
      <c r="M32" s="7">
        <f>IF(A32=" ",0,1)</f>
        <v>0</v>
      </c>
    </row>
    <row r="33" spans="1:13" ht="19.149999999999999" customHeight="1" x14ac:dyDescent="0.6">
      <c r="A33" s="114"/>
      <c r="B33" s="45">
        <v>2</v>
      </c>
      <c r="C33" s="45" t="s">
        <v>254</v>
      </c>
      <c r="D33" s="46"/>
      <c r="E33" s="47"/>
      <c r="F33" s="47"/>
      <c r="G33" s="48"/>
      <c r="H33" s="49"/>
      <c r="I33" s="50" t="str">
        <f t="shared" si="1"/>
        <v/>
      </c>
      <c r="J33" s="51" t="str">
        <f t="shared" si="0"/>
        <v/>
      </c>
      <c r="K33" s="62"/>
      <c r="L33" s="70"/>
      <c r="M33" s="7"/>
    </row>
    <row r="34" spans="1:13" ht="19.149999999999999" customHeight="1" x14ac:dyDescent="0.6">
      <c r="A34" s="114"/>
      <c r="B34" s="45">
        <v>3</v>
      </c>
      <c r="C34" s="45" t="s">
        <v>252</v>
      </c>
      <c r="D34" s="46"/>
      <c r="E34" s="47"/>
      <c r="F34" s="47"/>
      <c r="G34" s="48"/>
      <c r="H34" s="49"/>
      <c r="I34" s="50" t="str">
        <f t="shared" si="1"/>
        <v/>
      </c>
      <c r="J34" s="51" t="str">
        <f t="shared" si="0"/>
        <v/>
      </c>
      <c r="K34" s="62"/>
      <c r="L34" s="70"/>
      <c r="M34" s="7"/>
    </row>
    <row r="35" spans="1:13" ht="19.149999999999999" customHeight="1" x14ac:dyDescent="0.6">
      <c r="A35" s="114"/>
      <c r="B35" s="45">
        <v>4</v>
      </c>
      <c r="C35" s="45" t="s">
        <v>255</v>
      </c>
      <c r="D35" s="46"/>
      <c r="E35" s="47"/>
      <c r="F35" s="47"/>
      <c r="G35" s="48"/>
      <c r="H35" s="49"/>
      <c r="I35" s="50" t="str">
        <f t="shared" si="1"/>
        <v/>
      </c>
      <c r="J35" s="51" t="str">
        <f t="shared" si="0"/>
        <v/>
      </c>
      <c r="K35" s="62"/>
      <c r="L35" s="70"/>
      <c r="M35" s="7"/>
    </row>
    <row r="36" spans="1:13" ht="19.149999999999999" customHeight="1" x14ac:dyDescent="0.6">
      <c r="A36" s="114"/>
      <c r="B36" s="45">
        <v>5</v>
      </c>
      <c r="C36" s="45" t="s">
        <v>256</v>
      </c>
      <c r="D36" s="46"/>
      <c r="E36" s="47"/>
      <c r="F36" s="47"/>
      <c r="G36" s="48"/>
      <c r="H36" s="49"/>
      <c r="I36" s="50" t="str">
        <f t="shared" si="1"/>
        <v/>
      </c>
      <c r="J36" s="51" t="str">
        <f t="shared" si="0"/>
        <v/>
      </c>
      <c r="K36" s="62"/>
      <c r="L36" s="71"/>
      <c r="M36" s="7"/>
    </row>
    <row r="37" spans="1:13" ht="19.149999999999999" customHeight="1" x14ac:dyDescent="0.6">
      <c r="A37" s="115" t="str">
        <f>IF(D37=0," ",$B$2&amp;"C")</f>
        <v xml:space="preserve"> </v>
      </c>
      <c r="B37" s="45">
        <v>1</v>
      </c>
      <c r="C37" s="45" t="s">
        <v>253</v>
      </c>
      <c r="D37" s="46"/>
      <c r="E37" s="47"/>
      <c r="F37" s="47"/>
      <c r="G37" s="48"/>
      <c r="H37" s="49"/>
      <c r="I37" s="50" t="str">
        <f t="shared" si="1"/>
        <v/>
      </c>
      <c r="J37" s="51" t="str">
        <f t="shared" si="0"/>
        <v/>
      </c>
      <c r="K37" s="62"/>
      <c r="L37" s="69" t="str">
        <f>IF(A37=" "," ",5000)</f>
        <v xml:space="preserve"> </v>
      </c>
      <c r="M37" s="7">
        <f>IF(A37=" ",0,1)</f>
        <v>0</v>
      </c>
    </row>
    <row r="38" spans="1:13" ht="19.149999999999999" customHeight="1" x14ac:dyDescent="0.6">
      <c r="A38" s="114"/>
      <c r="B38" s="45">
        <v>2</v>
      </c>
      <c r="C38" s="45" t="s">
        <v>254</v>
      </c>
      <c r="D38" s="46"/>
      <c r="E38" s="47"/>
      <c r="F38" s="47"/>
      <c r="G38" s="48"/>
      <c r="H38" s="49"/>
      <c r="I38" s="50" t="str">
        <f t="shared" si="1"/>
        <v/>
      </c>
      <c r="J38" s="51" t="str">
        <f t="shared" si="0"/>
        <v/>
      </c>
      <c r="K38" s="62"/>
      <c r="L38" s="70"/>
      <c r="M38" s="7"/>
    </row>
    <row r="39" spans="1:13" ht="19.149999999999999" customHeight="1" x14ac:dyDescent="0.6">
      <c r="A39" s="114"/>
      <c r="B39" s="45">
        <v>3</v>
      </c>
      <c r="C39" s="45" t="s">
        <v>252</v>
      </c>
      <c r="D39" s="46"/>
      <c r="E39" s="47"/>
      <c r="F39" s="47"/>
      <c r="G39" s="48"/>
      <c r="H39" s="49"/>
      <c r="I39" s="50" t="str">
        <f t="shared" si="1"/>
        <v/>
      </c>
      <c r="J39" s="51" t="str">
        <f t="shared" si="0"/>
        <v/>
      </c>
      <c r="K39" s="62"/>
      <c r="L39" s="70"/>
      <c r="M39" s="7"/>
    </row>
    <row r="40" spans="1:13" ht="19.149999999999999" customHeight="1" x14ac:dyDescent="0.6">
      <c r="A40" s="114"/>
      <c r="B40" s="45">
        <v>4</v>
      </c>
      <c r="C40" s="45" t="s">
        <v>255</v>
      </c>
      <c r="D40" s="46"/>
      <c r="E40" s="47"/>
      <c r="F40" s="47"/>
      <c r="G40" s="48"/>
      <c r="H40" s="49"/>
      <c r="I40" s="50" t="str">
        <f t="shared" si="1"/>
        <v/>
      </c>
      <c r="J40" s="51" t="str">
        <f t="shared" si="0"/>
        <v/>
      </c>
      <c r="K40" s="62"/>
      <c r="L40" s="70"/>
      <c r="M40" s="7"/>
    </row>
    <row r="41" spans="1:13" ht="19.149999999999999" customHeight="1" x14ac:dyDescent="0.6">
      <c r="A41" s="114"/>
      <c r="B41" s="45">
        <v>5</v>
      </c>
      <c r="C41" s="45" t="s">
        <v>256</v>
      </c>
      <c r="D41" s="46"/>
      <c r="E41" s="47"/>
      <c r="F41" s="47"/>
      <c r="G41" s="48"/>
      <c r="H41" s="49"/>
      <c r="I41" s="50" t="str">
        <f t="shared" si="1"/>
        <v/>
      </c>
      <c r="J41" s="51" t="str">
        <f t="shared" si="0"/>
        <v/>
      </c>
      <c r="K41" s="62"/>
      <c r="L41" s="71"/>
      <c r="M41" s="7"/>
    </row>
    <row r="42" spans="1:13" ht="19.149999999999999" customHeight="1" x14ac:dyDescent="0.6">
      <c r="A42" s="115" t="str">
        <f>IF(D42=0," ",$B$2&amp;"C")</f>
        <v xml:space="preserve"> </v>
      </c>
      <c r="B42" s="45">
        <v>1</v>
      </c>
      <c r="C42" s="45" t="s">
        <v>253</v>
      </c>
      <c r="D42" s="46"/>
      <c r="E42" s="47"/>
      <c r="F42" s="47"/>
      <c r="G42" s="48"/>
      <c r="H42" s="49"/>
      <c r="I42" s="50" t="str">
        <f t="shared" si="1"/>
        <v/>
      </c>
      <c r="J42" s="51" t="str">
        <f t="shared" si="0"/>
        <v/>
      </c>
      <c r="K42" s="62"/>
      <c r="L42" s="69" t="str">
        <f>IF(A42=" "," ",5000)</f>
        <v xml:space="preserve"> </v>
      </c>
      <c r="M42" s="7">
        <f>IF(A42=" ",0,1)</f>
        <v>0</v>
      </c>
    </row>
    <row r="43" spans="1:13" ht="19.149999999999999" customHeight="1" x14ac:dyDescent="0.6">
      <c r="A43" s="114"/>
      <c r="B43" s="45">
        <v>2</v>
      </c>
      <c r="C43" s="45" t="s">
        <v>254</v>
      </c>
      <c r="D43" s="46"/>
      <c r="E43" s="47"/>
      <c r="F43" s="47"/>
      <c r="G43" s="48"/>
      <c r="H43" s="49"/>
      <c r="I43" s="50" t="str">
        <f t="shared" si="1"/>
        <v/>
      </c>
      <c r="J43" s="51" t="str">
        <f t="shared" si="0"/>
        <v/>
      </c>
      <c r="K43" s="62"/>
      <c r="L43" s="70"/>
      <c r="M43" s="7"/>
    </row>
    <row r="44" spans="1:13" ht="19.149999999999999" customHeight="1" x14ac:dyDescent="0.6">
      <c r="A44" s="114"/>
      <c r="B44" s="45">
        <v>3</v>
      </c>
      <c r="C44" s="45" t="s">
        <v>252</v>
      </c>
      <c r="D44" s="46"/>
      <c r="E44" s="47"/>
      <c r="F44" s="47"/>
      <c r="G44" s="48"/>
      <c r="H44" s="49"/>
      <c r="I44" s="50" t="str">
        <f t="shared" si="1"/>
        <v/>
      </c>
      <c r="J44" s="51" t="str">
        <f t="shared" si="0"/>
        <v/>
      </c>
      <c r="K44" s="62"/>
      <c r="L44" s="70"/>
      <c r="M44" s="7"/>
    </row>
    <row r="45" spans="1:13" ht="19.149999999999999" customHeight="1" x14ac:dyDescent="0.6">
      <c r="A45" s="114"/>
      <c r="B45" s="45">
        <v>4</v>
      </c>
      <c r="C45" s="45" t="s">
        <v>255</v>
      </c>
      <c r="D45" s="46"/>
      <c r="E45" s="47"/>
      <c r="F45" s="47"/>
      <c r="G45" s="48"/>
      <c r="H45" s="49"/>
      <c r="I45" s="50" t="str">
        <f t="shared" si="1"/>
        <v/>
      </c>
      <c r="J45" s="51" t="str">
        <f t="shared" si="0"/>
        <v/>
      </c>
      <c r="K45" s="62"/>
      <c r="L45" s="70"/>
      <c r="M45" s="7"/>
    </row>
    <row r="46" spans="1:13" ht="19.149999999999999" customHeight="1" x14ac:dyDescent="0.6">
      <c r="A46" s="114"/>
      <c r="B46" s="45">
        <v>5</v>
      </c>
      <c r="C46" s="45" t="s">
        <v>256</v>
      </c>
      <c r="D46" s="46"/>
      <c r="E46" s="47"/>
      <c r="F46" s="47"/>
      <c r="G46" s="48"/>
      <c r="H46" s="66"/>
      <c r="I46" s="67" t="str">
        <f t="shared" si="1"/>
        <v/>
      </c>
      <c r="J46" s="68" t="str">
        <f t="shared" si="0"/>
        <v/>
      </c>
      <c r="K46" s="65"/>
      <c r="L46" s="70"/>
      <c r="M46" s="7"/>
    </row>
    <row r="47" spans="1:13" ht="19.5" customHeight="1" x14ac:dyDescent="0.6">
      <c r="H47" s="72" t="s">
        <v>251</v>
      </c>
      <c r="I47" s="169">
        <f>SUM(M7:M46)</f>
        <v>2</v>
      </c>
      <c r="J47" s="170"/>
      <c r="K47" s="93" t="s">
        <v>250</v>
      </c>
      <c r="L47" s="73">
        <f>SUM(L7:L46)</f>
        <v>10000</v>
      </c>
    </row>
  </sheetData>
  <dataConsolidate/>
  <mergeCells count="3">
    <mergeCell ref="H2:J2"/>
    <mergeCell ref="A3:D3"/>
    <mergeCell ref="I47:J47"/>
  </mergeCells>
  <phoneticPr fontId="2"/>
  <conditionalFormatting sqref="A3">
    <cfRule type="expression" dxfId="24" priority="2" stopIfTrue="1">
      <formula>MOD(ROW(),5)=1</formula>
    </cfRule>
  </conditionalFormatting>
  <conditionalFormatting sqref="A7:K46">
    <cfRule type="expression" dxfId="23" priority="1" stopIfTrue="1">
      <formula>MOD(ROW(),5)=1</formula>
    </cfRule>
  </conditionalFormatting>
  <conditionalFormatting sqref="D2">
    <cfRule type="expression" dxfId="22" priority="5" stopIfTrue="1">
      <formula>MOD(ROW(),5)=1</formula>
    </cfRule>
  </conditionalFormatting>
  <conditionalFormatting sqref="G2">
    <cfRule type="expression" dxfId="21" priority="7" stopIfTrue="1">
      <formula>MOD(ROW(),5)=1</formula>
    </cfRule>
  </conditionalFormatting>
  <dataValidations count="9">
    <dataValidation type="list" allowBlank="1" showInputMessage="1" showErrorMessage="1" sqref="G5:G64489" xr:uid="{F7E66ACC-39FA-4347-927B-5989C88D0176}">
      <formula1>性別</formula1>
    </dataValidation>
    <dataValidation allowBlank="1" showInputMessage="1" showErrorMessage="1" promptTitle="年齢" prompt="入力しないでください。_x000a_自動計算します。" sqref="I5:I64489" xr:uid="{B1E544E4-C8C3-4BDD-B49F-082B8D508B0E}"/>
    <dataValidation allowBlank="1" showInputMessage="1" showErrorMessage="1" promptTitle="クラス" prompt="入力しないでください。_x000a_自動計算します。" sqref="J48:J64489 J5:J46 K5:K64489" xr:uid="{7F859303-2D7C-4B11-BDBC-26198DBB5DFB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18A232D9-3494-4A85-AE3A-CA72C8965C5B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D8DD6660-0511-4B5A-9C71-CF230CE5BE4E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A3455C5A-0299-4EF0-8390-24A078189C5E}"/>
    <dataValidation allowBlank="1" showErrorMessage="1" sqref="B1:C1 A4:D4 A1:A3 E1:F1 C2:G2 E3:J4 K1:HZ4" xr:uid="{5672F759-4BD5-444E-8C3E-617A4E875014}"/>
    <dataValidation type="list" allowBlank="1" showErrorMessage="1" sqref="B2" xr:uid="{5EEFEDEF-393E-4A5D-BA57-297CDC9717D4}">
      <formula1>都道府県</formula1>
    </dataValidation>
    <dataValidation allowBlank="1" showInputMessage="1" showErrorMessage="1" promptTitle="氏名フリガナ" prompt="半角カタカナ_x000a_でも_x000a_全角カタカナ_x000a_でもどちらでも良い。_x000a_" sqref="F5:F7 F9:F64489" xr:uid="{17933204-A08F-4F28-8212-D0BD5CC7DC6D}"/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66"/>
    <pageSetUpPr fitToPage="1"/>
  </sheetPr>
  <dimension ref="A1:M47"/>
  <sheetViews>
    <sheetView topLeftCell="A7" zoomScaleNormal="100" workbookViewId="0">
      <selection activeCell="B2" sqref="B2"/>
    </sheetView>
  </sheetViews>
  <sheetFormatPr defaultColWidth="8.78515625" defaultRowHeight="13" x14ac:dyDescent="0.6"/>
  <cols>
    <col min="1" max="1" width="8.640625" style="7" customWidth="1"/>
    <col min="2" max="3" width="6.78515625" style="7" customWidth="1"/>
    <col min="4" max="4" width="6.35546875" style="7" customWidth="1"/>
    <col min="5" max="5" width="13.85546875" style="7" customWidth="1"/>
    <col min="6" max="6" width="15.85546875" style="7" customWidth="1"/>
    <col min="7" max="7" width="5.640625" style="7" bestFit="1" customWidth="1"/>
    <col min="8" max="8" width="10.640625" style="7" bestFit="1" customWidth="1"/>
    <col min="9" max="9" width="4.640625" style="7" bestFit="1" customWidth="1"/>
    <col min="10" max="10" width="7.35546875" style="24" bestFit="1" customWidth="1"/>
    <col min="11" max="11" width="18.5703125" style="24" customWidth="1"/>
    <col min="12" max="12" width="10.640625" style="56" customWidth="1"/>
    <col min="13" max="13" width="11.640625" style="28" hidden="1" customWidth="1"/>
    <col min="14" max="16384" width="8.78515625" style="7"/>
  </cols>
  <sheetData>
    <row r="1" spans="1:13" ht="22.5" customHeight="1" x14ac:dyDescent="0.6">
      <c r="A1" s="27" t="s">
        <v>76</v>
      </c>
      <c r="B1" s="121" t="s">
        <v>353</v>
      </c>
      <c r="C1" s="36"/>
      <c r="D1" s="76"/>
      <c r="E1" s="34"/>
      <c r="F1" s="35"/>
      <c r="H1" s="37"/>
      <c r="I1" s="37"/>
      <c r="K1" s="37"/>
      <c r="M1" s="7"/>
    </row>
    <row r="2" spans="1:13" ht="22.5" customHeight="1" x14ac:dyDescent="0.6">
      <c r="A2" s="27" t="s">
        <v>77</v>
      </c>
      <c r="B2" s="120"/>
      <c r="C2" s="36" t="s">
        <v>245</v>
      </c>
      <c r="D2" s="119" t="str">
        <f>IFERROR(MATCH($B$2,都道府県,0),"")</f>
        <v/>
      </c>
      <c r="E2" s="75" t="s">
        <v>240</v>
      </c>
      <c r="F2" s="160"/>
      <c r="G2" s="29" t="s">
        <v>247</v>
      </c>
      <c r="H2" s="163"/>
      <c r="I2" s="164"/>
      <c r="J2" s="165"/>
      <c r="M2" s="7"/>
    </row>
    <row r="3" spans="1:13" ht="22.5" customHeight="1" x14ac:dyDescent="0.6">
      <c r="A3" s="166" t="s">
        <v>246</v>
      </c>
      <c r="B3" s="167"/>
      <c r="C3" s="167"/>
      <c r="D3" s="168"/>
      <c r="E3" s="74" t="s">
        <v>248</v>
      </c>
      <c r="F3" s="162"/>
      <c r="G3" s="31" t="s">
        <v>249</v>
      </c>
      <c r="H3" s="31"/>
      <c r="M3" s="7"/>
    </row>
    <row r="4" spans="1:13" ht="4.1500000000000004" customHeight="1" x14ac:dyDescent="0.6">
      <c r="B4" s="32"/>
      <c r="C4" s="32"/>
      <c r="D4" s="33"/>
      <c r="E4" s="33"/>
      <c r="F4" s="32"/>
      <c r="G4" s="31"/>
      <c r="J4" s="30"/>
      <c r="K4" s="30"/>
      <c r="M4" s="7"/>
    </row>
    <row r="5" spans="1:13" ht="40.5" customHeight="1" x14ac:dyDescent="0.6">
      <c r="A5" s="77" t="s">
        <v>236</v>
      </c>
      <c r="B5" s="78" t="s">
        <v>242</v>
      </c>
      <c r="C5" s="78" t="s">
        <v>209</v>
      </c>
      <c r="D5" s="79" t="s">
        <v>207</v>
      </c>
      <c r="E5" s="80" t="s">
        <v>0</v>
      </c>
      <c r="F5" s="81" t="s">
        <v>243</v>
      </c>
      <c r="G5" s="82" t="s">
        <v>1</v>
      </c>
      <c r="H5" s="79" t="s">
        <v>231</v>
      </c>
      <c r="I5" s="63" t="s">
        <v>2</v>
      </c>
      <c r="J5" s="64" t="s">
        <v>87</v>
      </c>
      <c r="K5" s="81" t="s">
        <v>341</v>
      </c>
      <c r="L5" s="83" t="s">
        <v>206</v>
      </c>
      <c r="M5" s="7"/>
    </row>
    <row r="6" spans="1:13" ht="1.5" customHeight="1" x14ac:dyDescent="0.6">
      <c r="A6" s="24"/>
      <c r="B6" s="52"/>
      <c r="C6" s="52"/>
      <c r="D6" s="53"/>
      <c r="E6" s="54"/>
      <c r="F6" s="55"/>
      <c r="G6" s="24"/>
      <c r="H6" s="53"/>
      <c r="I6" s="54"/>
      <c r="J6" s="55"/>
      <c r="K6" s="55"/>
      <c r="M6" s="7"/>
    </row>
    <row r="7" spans="1:13" ht="19.149999999999999" customHeight="1" x14ac:dyDescent="0.6">
      <c r="A7" s="113" t="str">
        <f>IF(D7=0," ",$B$2&amp;"A")</f>
        <v xml:space="preserve"> </v>
      </c>
      <c r="B7" s="38">
        <v>1</v>
      </c>
      <c r="C7" s="38" t="s">
        <v>253</v>
      </c>
      <c r="D7" s="46"/>
      <c r="E7" s="47"/>
      <c r="F7" s="47"/>
      <c r="G7" s="48"/>
      <c r="H7" s="49"/>
      <c r="I7" s="43" t="str">
        <f t="shared" ref="I7:I46" si="0">IF(ISBLANK($H7),"",DATEDIF($H7,年齢基準日,"Y"))</f>
        <v/>
      </c>
      <c r="J7" s="44" t="str">
        <f t="shared" ref="J7:J46" si="1">IF(D7="","",IF(G7="男","M",IF(G7="女","W","エラー"))&amp;VLOOKUP(I7,年齢クラス,2,FALSE))</f>
        <v/>
      </c>
      <c r="K7" s="61"/>
      <c r="L7" s="69" t="str">
        <f>IF(A7=" "," ",5000)</f>
        <v xml:space="preserve"> </v>
      </c>
      <c r="M7" s="7">
        <f>IF(A7=" ",0,1)</f>
        <v>0</v>
      </c>
    </row>
    <row r="8" spans="1:13" ht="19.149999999999999" customHeight="1" x14ac:dyDescent="0.6">
      <c r="A8" s="114"/>
      <c r="B8" s="45">
        <v>2</v>
      </c>
      <c r="C8" s="45" t="s">
        <v>254</v>
      </c>
      <c r="D8" s="46"/>
      <c r="E8" s="47"/>
      <c r="F8" s="47"/>
      <c r="G8" s="48"/>
      <c r="H8" s="49"/>
      <c r="I8" s="50" t="str">
        <f t="shared" si="0"/>
        <v/>
      </c>
      <c r="J8" s="51" t="str">
        <f t="shared" si="1"/>
        <v/>
      </c>
      <c r="K8" s="62"/>
      <c r="L8" s="70"/>
      <c r="M8" s="7"/>
    </row>
    <row r="9" spans="1:13" ht="19.149999999999999" customHeight="1" x14ac:dyDescent="0.6">
      <c r="A9" s="114"/>
      <c r="B9" s="45">
        <v>3</v>
      </c>
      <c r="C9" s="45" t="s">
        <v>252</v>
      </c>
      <c r="D9" s="46"/>
      <c r="E9" s="47"/>
      <c r="F9" s="47"/>
      <c r="G9" s="48"/>
      <c r="H9" s="49"/>
      <c r="I9" s="50" t="str">
        <f t="shared" si="0"/>
        <v/>
      </c>
      <c r="J9" s="51" t="str">
        <f t="shared" si="1"/>
        <v/>
      </c>
      <c r="K9" s="62"/>
      <c r="L9" s="70"/>
      <c r="M9" s="7"/>
    </row>
    <row r="10" spans="1:13" ht="19.149999999999999" customHeight="1" x14ac:dyDescent="0.6">
      <c r="A10" s="114"/>
      <c r="B10" s="45">
        <v>4</v>
      </c>
      <c r="C10" s="45" t="s">
        <v>255</v>
      </c>
      <c r="D10" s="46"/>
      <c r="E10" s="47"/>
      <c r="F10" s="47"/>
      <c r="G10" s="48"/>
      <c r="H10" s="49"/>
      <c r="I10" s="50" t="str">
        <f t="shared" si="0"/>
        <v/>
      </c>
      <c r="J10" s="51" t="str">
        <f t="shared" si="1"/>
        <v/>
      </c>
      <c r="K10" s="62"/>
      <c r="L10" s="70"/>
      <c r="M10" s="7"/>
    </row>
    <row r="11" spans="1:13" ht="19.149999999999999" customHeight="1" x14ac:dyDescent="0.6">
      <c r="A11" s="114"/>
      <c r="B11" s="45">
        <v>5</v>
      </c>
      <c r="C11" s="45" t="s">
        <v>256</v>
      </c>
      <c r="D11" s="46"/>
      <c r="E11" s="47"/>
      <c r="F11" s="47"/>
      <c r="G11" s="48"/>
      <c r="H11" s="49"/>
      <c r="I11" s="50" t="str">
        <f t="shared" si="0"/>
        <v/>
      </c>
      <c r="J11" s="51" t="str">
        <f t="shared" si="1"/>
        <v/>
      </c>
      <c r="K11" s="62"/>
      <c r="L11" s="71"/>
      <c r="M11" s="7"/>
    </row>
    <row r="12" spans="1:13" ht="19.149999999999999" customHeight="1" x14ac:dyDescent="0.6">
      <c r="A12" s="115" t="str">
        <f>IF(D12=0," ",$B$2&amp;"B")</f>
        <v xml:space="preserve"> </v>
      </c>
      <c r="B12" s="45">
        <v>1</v>
      </c>
      <c r="C12" s="45" t="s">
        <v>253</v>
      </c>
      <c r="D12" s="46"/>
      <c r="E12" s="47"/>
      <c r="F12" s="47"/>
      <c r="G12" s="48"/>
      <c r="H12" s="49"/>
      <c r="I12" s="50" t="str">
        <f t="shared" si="0"/>
        <v/>
      </c>
      <c r="J12" s="51" t="str">
        <f t="shared" si="1"/>
        <v/>
      </c>
      <c r="K12" s="62"/>
      <c r="L12" s="69" t="str">
        <f>IF(A12=" "," ",5000)</f>
        <v xml:space="preserve"> </v>
      </c>
      <c r="M12" s="7">
        <f>IF(A12=" ",0,1)</f>
        <v>0</v>
      </c>
    </row>
    <row r="13" spans="1:13" ht="19.149999999999999" customHeight="1" x14ac:dyDescent="0.6">
      <c r="A13" s="116"/>
      <c r="B13" s="45">
        <v>2</v>
      </c>
      <c r="C13" s="45" t="s">
        <v>254</v>
      </c>
      <c r="D13" s="46"/>
      <c r="E13" s="47"/>
      <c r="F13" s="47"/>
      <c r="G13" s="48"/>
      <c r="H13" s="49"/>
      <c r="I13" s="50" t="str">
        <f t="shared" si="0"/>
        <v/>
      </c>
      <c r="J13" s="51" t="str">
        <f t="shared" si="1"/>
        <v/>
      </c>
      <c r="K13" s="62"/>
      <c r="L13" s="70"/>
      <c r="M13" s="7"/>
    </row>
    <row r="14" spans="1:13" ht="19.149999999999999" customHeight="1" x14ac:dyDescent="0.6">
      <c r="A14" s="116"/>
      <c r="B14" s="45">
        <v>3</v>
      </c>
      <c r="C14" s="45" t="s">
        <v>252</v>
      </c>
      <c r="D14" s="46"/>
      <c r="E14" s="47"/>
      <c r="F14" s="47"/>
      <c r="G14" s="48"/>
      <c r="H14" s="49"/>
      <c r="I14" s="50" t="str">
        <f t="shared" si="0"/>
        <v/>
      </c>
      <c r="J14" s="51" t="str">
        <f t="shared" si="1"/>
        <v/>
      </c>
      <c r="K14" s="62"/>
      <c r="L14" s="70"/>
      <c r="M14" s="7"/>
    </row>
    <row r="15" spans="1:13" ht="19.149999999999999" customHeight="1" x14ac:dyDescent="0.6">
      <c r="A15" s="116"/>
      <c r="B15" s="45">
        <v>4</v>
      </c>
      <c r="C15" s="45" t="s">
        <v>255</v>
      </c>
      <c r="D15" s="46"/>
      <c r="E15" s="47"/>
      <c r="F15" s="47"/>
      <c r="G15" s="48"/>
      <c r="H15" s="49"/>
      <c r="I15" s="50" t="str">
        <f t="shared" si="0"/>
        <v/>
      </c>
      <c r="J15" s="51" t="str">
        <f t="shared" si="1"/>
        <v/>
      </c>
      <c r="K15" s="62"/>
      <c r="L15" s="70"/>
      <c r="M15" s="7"/>
    </row>
    <row r="16" spans="1:13" ht="19.149999999999999" customHeight="1" x14ac:dyDescent="0.6">
      <c r="A16" s="116"/>
      <c r="B16" s="45">
        <v>5</v>
      </c>
      <c r="C16" s="45" t="s">
        <v>256</v>
      </c>
      <c r="D16" s="46"/>
      <c r="E16" s="47"/>
      <c r="F16" s="47"/>
      <c r="G16" s="48"/>
      <c r="H16" s="49"/>
      <c r="I16" s="50" t="str">
        <f t="shared" si="0"/>
        <v/>
      </c>
      <c r="J16" s="51" t="str">
        <f t="shared" si="1"/>
        <v/>
      </c>
      <c r="K16" s="62"/>
      <c r="L16" s="71"/>
      <c r="M16" s="7"/>
    </row>
    <row r="17" spans="1:13" ht="19.149999999999999" customHeight="1" x14ac:dyDescent="0.6">
      <c r="A17" s="115" t="str">
        <f>IF(D17=0," ",$B$2&amp;"C")</f>
        <v xml:space="preserve"> </v>
      </c>
      <c r="B17" s="45">
        <v>1</v>
      </c>
      <c r="C17" s="45" t="s">
        <v>253</v>
      </c>
      <c r="D17" s="46"/>
      <c r="E17" s="47"/>
      <c r="F17" s="47"/>
      <c r="G17" s="48"/>
      <c r="H17" s="49"/>
      <c r="I17" s="50" t="str">
        <f t="shared" si="0"/>
        <v/>
      </c>
      <c r="J17" s="51" t="str">
        <f t="shared" si="1"/>
        <v/>
      </c>
      <c r="K17" s="62"/>
      <c r="L17" s="69" t="str">
        <f>IF(A17=" "," ",5000)</f>
        <v xml:space="preserve"> </v>
      </c>
      <c r="M17" s="7">
        <f>IF(A17=" ",0,1)</f>
        <v>0</v>
      </c>
    </row>
    <row r="18" spans="1:13" ht="19.149999999999999" customHeight="1" x14ac:dyDescent="0.6">
      <c r="A18" s="114"/>
      <c r="B18" s="45">
        <v>2</v>
      </c>
      <c r="C18" s="45" t="s">
        <v>254</v>
      </c>
      <c r="D18" s="46"/>
      <c r="E18" s="47"/>
      <c r="F18" s="47"/>
      <c r="G18" s="48"/>
      <c r="H18" s="49"/>
      <c r="I18" s="50" t="str">
        <f t="shared" si="0"/>
        <v/>
      </c>
      <c r="J18" s="51" t="str">
        <f t="shared" si="1"/>
        <v/>
      </c>
      <c r="K18" s="62"/>
      <c r="L18" s="70"/>
      <c r="M18" s="7"/>
    </row>
    <row r="19" spans="1:13" ht="19.149999999999999" customHeight="1" x14ac:dyDescent="0.6">
      <c r="A19" s="114"/>
      <c r="B19" s="45">
        <v>3</v>
      </c>
      <c r="C19" s="45" t="s">
        <v>252</v>
      </c>
      <c r="D19" s="46"/>
      <c r="E19" s="47"/>
      <c r="F19" s="47"/>
      <c r="G19" s="48"/>
      <c r="H19" s="49"/>
      <c r="I19" s="50" t="str">
        <f t="shared" si="0"/>
        <v/>
      </c>
      <c r="J19" s="51" t="str">
        <f t="shared" si="1"/>
        <v/>
      </c>
      <c r="K19" s="62"/>
      <c r="L19" s="70"/>
      <c r="M19" s="7"/>
    </row>
    <row r="20" spans="1:13" ht="19.149999999999999" customHeight="1" x14ac:dyDescent="0.6">
      <c r="A20" s="114"/>
      <c r="B20" s="45">
        <v>4</v>
      </c>
      <c r="C20" s="45" t="s">
        <v>255</v>
      </c>
      <c r="D20" s="46"/>
      <c r="E20" s="47"/>
      <c r="F20" s="47"/>
      <c r="G20" s="48"/>
      <c r="H20" s="49"/>
      <c r="I20" s="50" t="str">
        <f t="shared" si="0"/>
        <v/>
      </c>
      <c r="J20" s="51" t="str">
        <f t="shared" si="1"/>
        <v/>
      </c>
      <c r="K20" s="62"/>
      <c r="L20" s="70"/>
      <c r="M20" s="7"/>
    </row>
    <row r="21" spans="1:13" ht="19.149999999999999" customHeight="1" x14ac:dyDescent="0.6">
      <c r="A21" s="114"/>
      <c r="B21" s="45">
        <v>5</v>
      </c>
      <c r="C21" s="45" t="s">
        <v>256</v>
      </c>
      <c r="D21" s="46"/>
      <c r="E21" s="47"/>
      <c r="F21" s="47"/>
      <c r="G21" s="48"/>
      <c r="H21" s="49"/>
      <c r="I21" s="50" t="str">
        <f t="shared" si="0"/>
        <v/>
      </c>
      <c r="J21" s="51" t="str">
        <f t="shared" si="1"/>
        <v/>
      </c>
      <c r="K21" s="62"/>
      <c r="L21" s="71"/>
      <c r="M21" s="7"/>
    </row>
    <row r="22" spans="1:13" ht="19.149999999999999" customHeight="1" x14ac:dyDescent="0.6">
      <c r="A22" s="115" t="str">
        <f>IF(D22=0," ",$B$2&amp;"C")</f>
        <v xml:space="preserve"> </v>
      </c>
      <c r="B22" s="45">
        <v>1</v>
      </c>
      <c r="C22" s="45" t="s">
        <v>253</v>
      </c>
      <c r="D22" s="46"/>
      <c r="E22" s="47"/>
      <c r="F22" s="47"/>
      <c r="G22" s="48"/>
      <c r="H22" s="49"/>
      <c r="I22" s="50" t="str">
        <f t="shared" si="0"/>
        <v/>
      </c>
      <c r="J22" s="51" t="str">
        <f t="shared" si="1"/>
        <v/>
      </c>
      <c r="K22" s="62"/>
      <c r="L22" s="69" t="str">
        <f>IF(A22=" "," ",5000)</f>
        <v xml:space="preserve"> </v>
      </c>
      <c r="M22" s="7">
        <f>IF(A22=" ",0,1)</f>
        <v>0</v>
      </c>
    </row>
    <row r="23" spans="1:13" ht="19.149999999999999" customHeight="1" x14ac:dyDescent="0.6">
      <c r="A23" s="114"/>
      <c r="B23" s="45">
        <v>2</v>
      </c>
      <c r="C23" s="45" t="s">
        <v>254</v>
      </c>
      <c r="D23" s="46"/>
      <c r="E23" s="47"/>
      <c r="F23" s="47"/>
      <c r="G23" s="48"/>
      <c r="H23" s="49"/>
      <c r="I23" s="50" t="str">
        <f t="shared" si="0"/>
        <v/>
      </c>
      <c r="J23" s="51" t="str">
        <f t="shared" si="1"/>
        <v/>
      </c>
      <c r="K23" s="62"/>
      <c r="L23" s="70"/>
      <c r="M23" s="7"/>
    </row>
    <row r="24" spans="1:13" ht="19.149999999999999" customHeight="1" x14ac:dyDescent="0.6">
      <c r="A24" s="114"/>
      <c r="B24" s="45">
        <v>3</v>
      </c>
      <c r="C24" s="45" t="s">
        <v>252</v>
      </c>
      <c r="D24" s="46"/>
      <c r="E24" s="47"/>
      <c r="F24" s="47"/>
      <c r="G24" s="48"/>
      <c r="H24" s="49"/>
      <c r="I24" s="50" t="str">
        <f t="shared" si="0"/>
        <v/>
      </c>
      <c r="J24" s="51" t="str">
        <f t="shared" si="1"/>
        <v/>
      </c>
      <c r="K24" s="62"/>
      <c r="L24" s="70"/>
      <c r="M24" s="7"/>
    </row>
    <row r="25" spans="1:13" ht="19.149999999999999" customHeight="1" x14ac:dyDescent="0.6">
      <c r="A25" s="114"/>
      <c r="B25" s="45">
        <v>4</v>
      </c>
      <c r="C25" s="45" t="s">
        <v>255</v>
      </c>
      <c r="D25" s="46"/>
      <c r="E25" s="47"/>
      <c r="F25" s="47"/>
      <c r="G25" s="48"/>
      <c r="H25" s="49"/>
      <c r="I25" s="50" t="str">
        <f t="shared" si="0"/>
        <v/>
      </c>
      <c r="J25" s="51" t="str">
        <f t="shared" si="1"/>
        <v/>
      </c>
      <c r="K25" s="62"/>
      <c r="L25" s="70"/>
      <c r="M25" s="7"/>
    </row>
    <row r="26" spans="1:13" ht="19.149999999999999" customHeight="1" x14ac:dyDescent="0.6">
      <c r="A26" s="114"/>
      <c r="B26" s="45">
        <v>5</v>
      </c>
      <c r="C26" s="45" t="s">
        <v>256</v>
      </c>
      <c r="D26" s="46"/>
      <c r="E26" s="47"/>
      <c r="F26" s="47"/>
      <c r="G26" s="48"/>
      <c r="H26" s="49"/>
      <c r="I26" s="50" t="str">
        <f t="shared" si="0"/>
        <v/>
      </c>
      <c r="J26" s="51" t="str">
        <f t="shared" si="1"/>
        <v/>
      </c>
      <c r="K26" s="62"/>
      <c r="L26" s="71"/>
      <c r="M26" s="7"/>
    </row>
    <row r="27" spans="1:13" ht="19.149999999999999" customHeight="1" x14ac:dyDescent="0.6">
      <c r="A27" s="115" t="str">
        <f>IF(D27=0," ",$B$2&amp;"C")</f>
        <v xml:space="preserve"> </v>
      </c>
      <c r="B27" s="45">
        <v>1</v>
      </c>
      <c r="C27" s="45" t="s">
        <v>253</v>
      </c>
      <c r="D27" s="46"/>
      <c r="E27" s="47"/>
      <c r="F27" s="47"/>
      <c r="G27" s="48"/>
      <c r="H27" s="49"/>
      <c r="I27" s="50" t="str">
        <f t="shared" si="0"/>
        <v/>
      </c>
      <c r="J27" s="51" t="str">
        <f t="shared" si="1"/>
        <v/>
      </c>
      <c r="K27" s="62"/>
      <c r="L27" s="69" t="str">
        <f>IF(A27=" "," ",5000)</f>
        <v xml:space="preserve"> </v>
      </c>
      <c r="M27" s="7">
        <f>IF(A27=" ",0,1)</f>
        <v>0</v>
      </c>
    </row>
    <row r="28" spans="1:13" ht="19.149999999999999" customHeight="1" x14ac:dyDescent="0.6">
      <c r="A28" s="114"/>
      <c r="B28" s="45">
        <v>2</v>
      </c>
      <c r="C28" s="45" t="s">
        <v>254</v>
      </c>
      <c r="D28" s="46"/>
      <c r="E28" s="47"/>
      <c r="F28" s="47"/>
      <c r="G28" s="48"/>
      <c r="H28" s="49"/>
      <c r="I28" s="50" t="str">
        <f t="shared" si="0"/>
        <v/>
      </c>
      <c r="J28" s="51" t="str">
        <f t="shared" si="1"/>
        <v/>
      </c>
      <c r="K28" s="62"/>
      <c r="L28" s="70"/>
      <c r="M28" s="7"/>
    </row>
    <row r="29" spans="1:13" ht="19.149999999999999" customHeight="1" x14ac:dyDescent="0.6">
      <c r="A29" s="114"/>
      <c r="B29" s="45">
        <v>3</v>
      </c>
      <c r="C29" s="45" t="s">
        <v>252</v>
      </c>
      <c r="D29" s="46"/>
      <c r="E29" s="47"/>
      <c r="F29" s="47"/>
      <c r="G29" s="48"/>
      <c r="H29" s="49"/>
      <c r="I29" s="50" t="str">
        <f t="shared" si="0"/>
        <v/>
      </c>
      <c r="J29" s="51" t="str">
        <f t="shared" si="1"/>
        <v/>
      </c>
      <c r="K29" s="62"/>
      <c r="L29" s="70"/>
      <c r="M29" s="7"/>
    </row>
    <row r="30" spans="1:13" ht="19.149999999999999" customHeight="1" x14ac:dyDescent="0.6">
      <c r="A30" s="114"/>
      <c r="B30" s="45">
        <v>4</v>
      </c>
      <c r="C30" s="45" t="s">
        <v>255</v>
      </c>
      <c r="D30" s="46"/>
      <c r="E30" s="47"/>
      <c r="F30" s="47"/>
      <c r="G30" s="48"/>
      <c r="H30" s="49"/>
      <c r="I30" s="50" t="str">
        <f t="shared" si="0"/>
        <v/>
      </c>
      <c r="J30" s="51" t="str">
        <f t="shared" si="1"/>
        <v/>
      </c>
      <c r="K30" s="62"/>
      <c r="L30" s="70"/>
      <c r="M30" s="7"/>
    </row>
    <row r="31" spans="1:13" ht="19.149999999999999" customHeight="1" x14ac:dyDescent="0.6">
      <c r="A31" s="114"/>
      <c r="B31" s="45">
        <v>5</v>
      </c>
      <c r="C31" s="45" t="s">
        <v>256</v>
      </c>
      <c r="D31" s="46"/>
      <c r="E31" s="47"/>
      <c r="F31" s="47"/>
      <c r="G31" s="48"/>
      <c r="H31" s="49"/>
      <c r="I31" s="50" t="str">
        <f t="shared" si="0"/>
        <v/>
      </c>
      <c r="J31" s="51" t="str">
        <f t="shared" si="1"/>
        <v/>
      </c>
      <c r="K31" s="62"/>
      <c r="L31" s="71"/>
      <c r="M31" s="7"/>
    </row>
    <row r="32" spans="1:13" ht="19.149999999999999" customHeight="1" x14ac:dyDescent="0.6">
      <c r="A32" s="115" t="str">
        <f>IF(D32=0," ",$B$2&amp;"C")</f>
        <v xml:space="preserve"> </v>
      </c>
      <c r="B32" s="45">
        <v>1</v>
      </c>
      <c r="C32" s="45" t="s">
        <v>253</v>
      </c>
      <c r="D32" s="46"/>
      <c r="E32" s="47"/>
      <c r="F32" s="47"/>
      <c r="G32" s="48"/>
      <c r="H32" s="49"/>
      <c r="I32" s="50" t="str">
        <f t="shared" si="0"/>
        <v/>
      </c>
      <c r="J32" s="51" t="str">
        <f t="shared" si="1"/>
        <v/>
      </c>
      <c r="K32" s="62"/>
      <c r="L32" s="69" t="str">
        <f>IF(A32=" "," ",5000)</f>
        <v xml:space="preserve"> </v>
      </c>
      <c r="M32" s="7">
        <f>IF(A32=" ",0,1)</f>
        <v>0</v>
      </c>
    </row>
    <row r="33" spans="1:13" ht="19.149999999999999" customHeight="1" x14ac:dyDescent="0.6">
      <c r="A33" s="114"/>
      <c r="B33" s="45">
        <v>2</v>
      </c>
      <c r="C33" s="45" t="s">
        <v>254</v>
      </c>
      <c r="D33" s="46"/>
      <c r="E33" s="47"/>
      <c r="F33" s="47"/>
      <c r="G33" s="48"/>
      <c r="H33" s="49"/>
      <c r="I33" s="50" t="str">
        <f t="shared" si="0"/>
        <v/>
      </c>
      <c r="J33" s="51" t="str">
        <f t="shared" si="1"/>
        <v/>
      </c>
      <c r="K33" s="62"/>
      <c r="L33" s="70"/>
      <c r="M33" s="7"/>
    </row>
    <row r="34" spans="1:13" ht="19.149999999999999" customHeight="1" x14ac:dyDescent="0.6">
      <c r="A34" s="114"/>
      <c r="B34" s="45">
        <v>3</v>
      </c>
      <c r="C34" s="45" t="s">
        <v>252</v>
      </c>
      <c r="D34" s="46"/>
      <c r="E34" s="47"/>
      <c r="F34" s="47"/>
      <c r="G34" s="48"/>
      <c r="H34" s="49"/>
      <c r="I34" s="50" t="str">
        <f t="shared" si="0"/>
        <v/>
      </c>
      <c r="J34" s="51" t="str">
        <f t="shared" si="1"/>
        <v/>
      </c>
      <c r="K34" s="62"/>
      <c r="L34" s="70"/>
      <c r="M34" s="7"/>
    </row>
    <row r="35" spans="1:13" ht="19.149999999999999" customHeight="1" x14ac:dyDescent="0.6">
      <c r="A35" s="114"/>
      <c r="B35" s="45">
        <v>4</v>
      </c>
      <c r="C35" s="45" t="s">
        <v>255</v>
      </c>
      <c r="D35" s="46"/>
      <c r="E35" s="47"/>
      <c r="F35" s="47"/>
      <c r="G35" s="48"/>
      <c r="H35" s="49"/>
      <c r="I35" s="50" t="str">
        <f t="shared" si="0"/>
        <v/>
      </c>
      <c r="J35" s="51" t="str">
        <f t="shared" si="1"/>
        <v/>
      </c>
      <c r="K35" s="62"/>
      <c r="L35" s="70"/>
      <c r="M35" s="7"/>
    </row>
    <row r="36" spans="1:13" ht="19.149999999999999" customHeight="1" x14ac:dyDescent="0.6">
      <c r="A36" s="114"/>
      <c r="B36" s="45">
        <v>5</v>
      </c>
      <c r="C36" s="45" t="s">
        <v>256</v>
      </c>
      <c r="D36" s="46"/>
      <c r="E36" s="47"/>
      <c r="F36" s="47"/>
      <c r="G36" s="48"/>
      <c r="H36" s="49"/>
      <c r="I36" s="50" t="str">
        <f t="shared" si="0"/>
        <v/>
      </c>
      <c r="J36" s="51" t="str">
        <f t="shared" si="1"/>
        <v/>
      </c>
      <c r="K36" s="62"/>
      <c r="L36" s="71"/>
      <c r="M36" s="7"/>
    </row>
    <row r="37" spans="1:13" ht="19.149999999999999" customHeight="1" x14ac:dyDescent="0.6">
      <c r="A37" s="115" t="str">
        <f>IF(D37=0," ",$B$2&amp;"C")</f>
        <v xml:space="preserve"> </v>
      </c>
      <c r="B37" s="45">
        <v>1</v>
      </c>
      <c r="C37" s="45" t="s">
        <v>253</v>
      </c>
      <c r="D37" s="46"/>
      <c r="E37" s="47"/>
      <c r="F37" s="47"/>
      <c r="G37" s="48"/>
      <c r="H37" s="49"/>
      <c r="I37" s="50" t="str">
        <f t="shared" si="0"/>
        <v/>
      </c>
      <c r="J37" s="51" t="str">
        <f t="shared" si="1"/>
        <v/>
      </c>
      <c r="K37" s="62"/>
      <c r="L37" s="69" t="str">
        <f>IF(A37=" "," ",5000)</f>
        <v xml:space="preserve"> </v>
      </c>
      <c r="M37" s="7">
        <f>IF(A37=" ",0,1)</f>
        <v>0</v>
      </c>
    </row>
    <row r="38" spans="1:13" ht="19.149999999999999" customHeight="1" x14ac:dyDescent="0.6">
      <c r="A38" s="114"/>
      <c r="B38" s="45">
        <v>2</v>
      </c>
      <c r="C38" s="45" t="s">
        <v>254</v>
      </c>
      <c r="D38" s="46"/>
      <c r="E38" s="47"/>
      <c r="F38" s="47"/>
      <c r="G38" s="48"/>
      <c r="H38" s="49"/>
      <c r="I38" s="50" t="str">
        <f t="shared" si="0"/>
        <v/>
      </c>
      <c r="J38" s="51" t="str">
        <f t="shared" si="1"/>
        <v/>
      </c>
      <c r="K38" s="62"/>
      <c r="L38" s="70"/>
      <c r="M38" s="7"/>
    </row>
    <row r="39" spans="1:13" ht="19.149999999999999" customHeight="1" x14ac:dyDescent="0.6">
      <c r="A39" s="114"/>
      <c r="B39" s="45">
        <v>3</v>
      </c>
      <c r="C39" s="45" t="s">
        <v>252</v>
      </c>
      <c r="D39" s="46"/>
      <c r="E39" s="47"/>
      <c r="F39" s="47"/>
      <c r="G39" s="48"/>
      <c r="H39" s="49"/>
      <c r="I39" s="50" t="str">
        <f t="shared" si="0"/>
        <v/>
      </c>
      <c r="J39" s="51" t="str">
        <f t="shared" si="1"/>
        <v/>
      </c>
      <c r="K39" s="62"/>
      <c r="L39" s="70"/>
      <c r="M39" s="7"/>
    </row>
    <row r="40" spans="1:13" ht="19.149999999999999" customHeight="1" x14ac:dyDescent="0.6">
      <c r="A40" s="114"/>
      <c r="B40" s="45">
        <v>4</v>
      </c>
      <c r="C40" s="45" t="s">
        <v>255</v>
      </c>
      <c r="D40" s="46"/>
      <c r="E40" s="47"/>
      <c r="F40" s="47"/>
      <c r="G40" s="48"/>
      <c r="H40" s="49"/>
      <c r="I40" s="50" t="str">
        <f t="shared" si="0"/>
        <v/>
      </c>
      <c r="J40" s="51" t="str">
        <f t="shared" si="1"/>
        <v/>
      </c>
      <c r="K40" s="62"/>
      <c r="L40" s="70"/>
      <c r="M40" s="7"/>
    </row>
    <row r="41" spans="1:13" ht="19.149999999999999" customHeight="1" x14ac:dyDescent="0.6">
      <c r="A41" s="114"/>
      <c r="B41" s="45">
        <v>5</v>
      </c>
      <c r="C41" s="45" t="s">
        <v>256</v>
      </c>
      <c r="D41" s="46"/>
      <c r="E41" s="47"/>
      <c r="F41" s="47"/>
      <c r="G41" s="48"/>
      <c r="H41" s="49"/>
      <c r="I41" s="50" t="str">
        <f t="shared" si="0"/>
        <v/>
      </c>
      <c r="J41" s="51" t="str">
        <f t="shared" si="1"/>
        <v/>
      </c>
      <c r="K41" s="62"/>
      <c r="L41" s="71"/>
      <c r="M41" s="7"/>
    </row>
    <row r="42" spans="1:13" ht="19.149999999999999" customHeight="1" x14ac:dyDescent="0.6">
      <c r="A42" s="115" t="str">
        <f>IF(D42=0," ",$B$2&amp;"C")</f>
        <v xml:space="preserve"> </v>
      </c>
      <c r="B42" s="45">
        <v>1</v>
      </c>
      <c r="C42" s="45" t="s">
        <v>253</v>
      </c>
      <c r="D42" s="46"/>
      <c r="E42" s="47"/>
      <c r="F42" s="47"/>
      <c r="G42" s="48"/>
      <c r="H42" s="49"/>
      <c r="I42" s="50" t="str">
        <f t="shared" si="0"/>
        <v/>
      </c>
      <c r="J42" s="51" t="str">
        <f t="shared" si="1"/>
        <v/>
      </c>
      <c r="K42" s="62"/>
      <c r="L42" s="69" t="str">
        <f>IF(A42=" "," ",5000)</f>
        <v xml:space="preserve"> </v>
      </c>
      <c r="M42" s="7">
        <f>IF(A42=" ",0,1)</f>
        <v>0</v>
      </c>
    </row>
    <row r="43" spans="1:13" ht="19.149999999999999" customHeight="1" x14ac:dyDescent="0.6">
      <c r="A43" s="114"/>
      <c r="B43" s="45">
        <v>2</v>
      </c>
      <c r="C43" s="45" t="s">
        <v>254</v>
      </c>
      <c r="D43" s="46"/>
      <c r="E43" s="47"/>
      <c r="F43" s="47"/>
      <c r="G43" s="48"/>
      <c r="H43" s="49"/>
      <c r="I43" s="50" t="str">
        <f t="shared" si="0"/>
        <v/>
      </c>
      <c r="J43" s="51" t="str">
        <f t="shared" si="1"/>
        <v/>
      </c>
      <c r="K43" s="62"/>
      <c r="L43" s="70"/>
      <c r="M43" s="7"/>
    </row>
    <row r="44" spans="1:13" ht="19.149999999999999" customHeight="1" x14ac:dyDescent="0.6">
      <c r="A44" s="114"/>
      <c r="B44" s="45">
        <v>3</v>
      </c>
      <c r="C44" s="45" t="s">
        <v>252</v>
      </c>
      <c r="D44" s="46"/>
      <c r="E44" s="47"/>
      <c r="F44" s="47"/>
      <c r="G44" s="48"/>
      <c r="H44" s="49"/>
      <c r="I44" s="50" t="str">
        <f t="shared" si="0"/>
        <v/>
      </c>
      <c r="J44" s="51" t="str">
        <f t="shared" si="1"/>
        <v/>
      </c>
      <c r="K44" s="62"/>
      <c r="L44" s="70"/>
      <c r="M44" s="7"/>
    </row>
    <row r="45" spans="1:13" ht="19.149999999999999" customHeight="1" x14ac:dyDescent="0.6">
      <c r="A45" s="114"/>
      <c r="B45" s="45">
        <v>4</v>
      </c>
      <c r="C45" s="45" t="s">
        <v>255</v>
      </c>
      <c r="D45" s="46"/>
      <c r="E45" s="47"/>
      <c r="F45" s="47"/>
      <c r="G45" s="48"/>
      <c r="H45" s="49"/>
      <c r="I45" s="50" t="str">
        <f t="shared" si="0"/>
        <v/>
      </c>
      <c r="J45" s="51" t="str">
        <f t="shared" si="1"/>
        <v/>
      </c>
      <c r="K45" s="62"/>
      <c r="L45" s="70"/>
      <c r="M45" s="7"/>
    </row>
    <row r="46" spans="1:13" ht="19.149999999999999" customHeight="1" x14ac:dyDescent="0.6">
      <c r="A46" s="114"/>
      <c r="B46" s="45">
        <v>5</v>
      </c>
      <c r="C46" s="45" t="s">
        <v>256</v>
      </c>
      <c r="D46" s="46"/>
      <c r="E46" s="47"/>
      <c r="F46" s="47"/>
      <c r="G46" s="48"/>
      <c r="H46" s="66"/>
      <c r="I46" s="67" t="str">
        <f t="shared" si="0"/>
        <v/>
      </c>
      <c r="J46" s="68" t="str">
        <f t="shared" si="1"/>
        <v/>
      </c>
      <c r="K46" s="65"/>
      <c r="L46" s="70"/>
      <c r="M46" s="7"/>
    </row>
    <row r="47" spans="1:13" ht="19.5" customHeight="1" x14ac:dyDescent="0.6">
      <c r="H47" s="72" t="s">
        <v>251</v>
      </c>
      <c r="I47" s="169">
        <f>SUM(M7:M46)</f>
        <v>0</v>
      </c>
      <c r="J47" s="170"/>
      <c r="K47" s="93" t="s">
        <v>250</v>
      </c>
      <c r="L47" s="73">
        <f>SUM(L7:L46)</f>
        <v>0</v>
      </c>
    </row>
  </sheetData>
  <dataConsolidate/>
  <mergeCells count="3">
    <mergeCell ref="I47:J47"/>
    <mergeCell ref="A3:D3"/>
    <mergeCell ref="H2:J2"/>
  </mergeCells>
  <phoneticPr fontId="2"/>
  <conditionalFormatting sqref="A3">
    <cfRule type="expression" dxfId="20" priority="3" stopIfTrue="1">
      <formula>MOD(ROW(),5)=1</formula>
    </cfRule>
  </conditionalFormatting>
  <conditionalFormatting sqref="A7:K46">
    <cfRule type="expression" dxfId="19" priority="1" stopIfTrue="1">
      <formula>MOD(ROW(),5)=1</formula>
    </cfRule>
  </conditionalFormatting>
  <conditionalFormatting sqref="D2">
    <cfRule type="expression" dxfId="18" priority="59" stopIfTrue="1">
      <formula>MOD(ROW(),5)=1</formula>
    </cfRule>
  </conditionalFormatting>
  <conditionalFormatting sqref="G2">
    <cfRule type="expression" dxfId="17" priority="71" stopIfTrue="1">
      <formula>MOD(ROW(),5)=1</formula>
    </cfRule>
  </conditionalFormatting>
  <dataValidations count="9">
    <dataValidation allowBlank="1" showInputMessage="1" showErrorMessage="1" promptTitle="氏名フリガナ" prompt="半角カタカナ_x000a_でも_x000a_全角カタカナ_x000a_でもどちらでも良い。_x000a_" sqref="F5:F64489" xr:uid="{00000000-0002-0000-0200-000000000000}"/>
    <dataValidation type="list" allowBlank="1" showErrorMessage="1" sqref="B2" xr:uid="{00000000-0002-0000-0200-000001000000}">
      <formula1>都道府県</formula1>
    </dataValidation>
    <dataValidation allowBlank="1" showErrorMessage="1" sqref="B1:C1 A4:D4 A1:A3 E1:F1 C2:G2 E3:J4 K1:HZ4" xr:uid="{00000000-0002-0000-0200-000002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2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200-000004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200-000005000000}"/>
    <dataValidation allowBlank="1" showInputMessage="1" showErrorMessage="1" promptTitle="クラス" prompt="入力しないでください。_x000a_自動計算します。" sqref="K5:K64489 J5:J46 J48:J64489" xr:uid="{00000000-0002-0000-0200-000006000000}"/>
    <dataValidation allowBlank="1" showInputMessage="1" showErrorMessage="1" promptTitle="年齢" prompt="入力しないでください。_x000a_自動計算します。" sqref="I5:I64489" xr:uid="{00000000-0002-0000-0200-000007000000}"/>
    <dataValidation type="list" allowBlank="1" showInputMessage="1" showErrorMessage="1" sqref="G5:G64489" xr:uid="{00000000-0002-0000-0200-000008000000}">
      <formula1>性別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M47"/>
  <sheetViews>
    <sheetView zoomScaleNormal="100" workbookViewId="0">
      <selection activeCell="B1" sqref="B1"/>
    </sheetView>
  </sheetViews>
  <sheetFormatPr defaultColWidth="8.78515625" defaultRowHeight="13" x14ac:dyDescent="0.6"/>
  <cols>
    <col min="1" max="1" width="8.640625" style="7" customWidth="1"/>
    <col min="2" max="3" width="6.78515625" style="7" customWidth="1"/>
    <col min="4" max="4" width="6.35546875" style="7" customWidth="1"/>
    <col min="5" max="5" width="13.85546875" style="7" customWidth="1"/>
    <col min="6" max="6" width="15.85546875" style="7" customWidth="1"/>
    <col min="7" max="7" width="5.640625" style="7" bestFit="1" customWidth="1"/>
    <col min="8" max="8" width="10.640625" style="7" bestFit="1" customWidth="1"/>
    <col min="9" max="9" width="4.640625" style="7" bestFit="1" customWidth="1"/>
    <col min="10" max="10" width="7.35546875" style="24" bestFit="1" customWidth="1"/>
    <col min="11" max="11" width="18.5703125" style="24" customWidth="1"/>
    <col min="12" max="12" width="10.640625" style="56" customWidth="1"/>
    <col min="13" max="13" width="11.640625" style="28" hidden="1" customWidth="1"/>
    <col min="14" max="16384" width="8.78515625" style="7"/>
  </cols>
  <sheetData>
    <row r="1" spans="1:13" ht="22.5" customHeight="1" x14ac:dyDescent="0.6">
      <c r="A1" s="27" t="s">
        <v>76</v>
      </c>
      <c r="B1" s="121" t="str">
        <f>マスターズ・男子!B1</f>
        <v>第31回近畿マスターズ駅伝競走大会（2024年度）</v>
      </c>
      <c r="C1" s="36"/>
      <c r="D1" s="76"/>
      <c r="E1" s="34"/>
      <c r="F1" s="35"/>
      <c r="H1" s="37"/>
      <c r="I1" s="37"/>
      <c r="K1" s="37"/>
      <c r="M1" s="7"/>
    </row>
    <row r="2" spans="1:13" ht="22.5" customHeight="1" x14ac:dyDescent="0.6">
      <c r="A2" s="27" t="s">
        <v>77</v>
      </c>
      <c r="B2" s="120"/>
      <c r="C2" s="36" t="s">
        <v>245</v>
      </c>
      <c r="D2" s="119" t="str">
        <f>IFERROR(MATCH($B$2,都道府県,0),"")</f>
        <v/>
      </c>
      <c r="E2" s="75" t="s">
        <v>240</v>
      </c>
      <c r="F2" s="160"/>
      <c r="G2" s="29" t="s">
        <v>247</v>
      </c>
      <c r="H2" s="163"/>
      <c r="I2" s="164"/>
      <c r="J2" s="165"/>
      <c r="M2" s="7"/>
    </row>
    <row r="3" spans="1:13" ht="22.5" customHeight="1" x14ac:dyDescent="0.6">
      <c r="A3" s="171" t="s">
        <v>262</v>
      </c>
      <c r="B3" s="172"/>
      <c r="C3" s="172"/>
      <c r="D3" s="173"/>
      <c r="E3" s="74" t="s">
        <v>248</v>
      </c>
      <c r="F3" s="162"/>
      <c r="G3" s="31" t="s">
        <v>249</v>
      </c>
      <c r="H3" s="31"/>
      <c r="M3" s="7"/>
    </row>
    <row r="4" spans="1:13" ht="4.1500000000000004" customHeight="1" x14ac:dyDescent="0.6">
      <c r="B4" s="32"/>
      <c r="C4" s="32"/>
      <c r="D4" s="33"/>
      <c r="E4" s="33"/>
      <c r="F4" s="32"/>
      <c r="G4" s="31"/>
      <c r="J4" s="30"/>
      <c r="K4" s="30"/>
      <c r="M4" s="7"/>
    </row>
    <row r="5" spans="1:13" ht="40.5" customHeight="1" x14ac:dyDescent="0.6">
      <c r="A5" s="77" t="s">
        <v>236</v>
      </c>
      <c r="B5" s="78" t="s">
        <v>242</v>
      </c>
      <c r="C5" s="78" t="s">
        <v>209</v>
      </c>
      <c r="D5" s="79" t="s">
        <v>207</v>
      </c>
      <c r="E5" s="80" t="s">
        <v>0</v>
      </c>
      <c r="F5" s="81" t="s">
        <v>243</v>
      </c>
      <c r="G5" s="82" t="s">
        <v>1</v>
      </c>
      <c r="H5" s="79" t="s">
        <v>231</v>
      </c>
      <c r="I5" s="63" t="s">
        <v>2</v>
      </c>
      <c r="J5" s="64" t="s">
        <v>87</v>
      </c>
      <c r="K5" s="81" t="s">
        <v>341</v>
      </c>
      <c r="L5" s="83" t="s">
        <v>206</v>
      </c>
      <c r="M5" s="7"/>
    </row>
    <row r="6" spans="1:13" ht="1.5" customHeight="1" x14ac:dyDescent="0.6">
      <c r="A6" s="24"/>
      <c r="B6" s="52"/>
      <c r="C6" s="52"/>
      <c r="D6" s="53"/>
      <c r="E6" s="54"/>
      <c r="F6" s="55"/>
      <c r="G6" s="24"/>
      <c r="H6" s="53"/>
      <c r="I6" s="54"/>
      <c r="J6" s="55"/>
      <c r="K6" s="55"/>
      <c r="M6" s="7"/>
    </row>
    <row r="7" spans="1:13" ht="19.149999999999999" customHeight="1" x14ac:dyDescent="0.6">
      <c r="A7" s="57" t="str">
        <f>IF(D7=0," ",$B$2&amp;"A")</f>
        <v xml:space="preserve"> </v>
      </c>
      <c r="B7" s="38">
        <v>1</v>
      </c>
      <c r="C7" s="38" t="s">
        <v>257</v>
      </c>
      <c r="D7" s="46"/>
      <c r="E7" s="47"/>
      <c r="F7" s="47"/>
      <c r="G7" s="48"/>
      <c r="H7" s="49"/>
      <c r="I7" s="50" t="str">
        <f t="shared" ref="I7:I45" si="0">IF(ISBLANK($H7),"",DATEDIF($H7,年齢基準日,"Y"))</f>
        <v/>
      </c>
      <c r="J7" s="51" t="str">
        <f>IF(D7="","",IF(G7="男","M",IF(G7="女","W","エラー"))&amp;VLOOKUP(I7,年齢クラス,2,FALSE))</f>
        <v/>
      </c>
      <c r="K7" s="61"/>
      <c r="L7" s="69" t="str">
        <f>IF(A7=" "," ",4000)</f>
        <v xml:space="preserve"> </v>
      </c>
      <c r="M7" s="7">
        <f>IF(A7=" ",0,1)</f>
        <v>0</v>
      </c>
    </row>
    <row r="8" spans="1:13" ht="19.149999999999999" customHeight="1" x14ac:dyDescent="0.6">
      <c r="A8" s="58"/>
      <c r="B8" s="45">
        <v>2</v>
      </c>
      <c r="C8" s="45" t="s">
        <v>258</v>
      </c>
      <c r="D8" s="46"/>
      <c r="E8" s="47"/>
      <c r="F8" s="47"/>
      <c r="G8" s="48"/>
      <c r="H8" s="49"/>
      <c r="I8" s="50" t="str">
        <f t="shared" si="0"/>
        <v/>
      </c>
      <c r="J8" s="51" t="str">
        <f>IF(D8="","",IF(G8="男","M",IF(G8="女","W","エラー"))&amp;VLOOKUP(I8,年齢クラス,2,FALSE))</f>
        <v/>
      </c>
      <c r="K8" s="62"/>
      <c r="L8" s="70"/>
      <c r="M8" s="7"/>
    </row>
    <row r="9" spans="1:13" ht="19.149999999999999" customHeight="1" x14ac:dyDescent="0.6">
      <c r="A9" s="58"/>
      <c r="B9" s="45">
        <v>3</v>
      </c>
      <c r="C9" s="45" t="s">
        <v>259</v>
      </c>
      <c r="D9" s="46"/>
      <c r="E9" s="47"/>
      <c r="F9" s="47"/>
      <c r="G9" s="48"/>
      <c r="H9" s="49"/>
      <c r="I9" s="50" t="str">
        <f t="shared" si="0"/>
        <v/>
      </c>
      <c r="J9" s="51" t="str">
        <f>IF(D9="","",IF(G9="男","M",IF(G9="女","W","エラー"))&amp;VLOOKUP(I9,年齢クラス,2,FALSE))</f>
        <v/>
      </c>
      <c r="K9" s="62"/>
      <c r="L9" s="70"/>
      <c r="M9" s="7"/>
    </row>
    <row r="10" spans="1:13" ht="19.149999999999999" customHeight="1" x14ac:dyDescent="0.6">
      <c r="A10" s="58"/>
      <c r="B10" s="45">
        <v>4</v>
      </c>
      <c r="C10" s="45" t="s">
        <v>260</v>
      </c>
      <c r="D10" s="46"/>
      <c r="E10" s="47"/>
      <c r="F10" s="47"/>
      <c r="G10" s="48"/>
      <c r="H10" s="49"/>
      <c r="I10" s="50" t="str">
        <f t="shared" si="0"/>
        <v/>
      </c>
      <c r="J10" s="51" t="str">
        <f>IF(D10="","",IF(G10="男","M",IF(G10="女","W","エラー"))&amp;VLOOKUP(I10,年齢クラス,2,FALSE))</f>
        <v/>
      </c>
      <c r="K10" s="62"/>
      <c r="L10" s="70"/>
      <c r="M10" s="7"/>
    </row>
    <row r="11" spans="1:13" ht="19.149999999999999" customHeight="1" x14ac:dyDescent="0.6">
      <c r="A11" s="58"/>
      <c r="B11" s="45"/>
      <c r="C11" s="45"/>
      <c r="D11" s="84"/>
      <c r="E11" s="85"/>
      <c r="F11" s="85"/>
      <c r="G11" s="86"/>
      <c r="H11" s="87"/>
      <c r="I11" s="88"/>
      <c r="J11" s="89"/>
      <c r="K11" s="90"/>
      <c r="L11" s="71"/>
      <c r="M11" s="7"/>
    </row>
    <row r="12" spans="1:13" ht="19.149999999999999" customHeight="1" x14ac:dyDescent="0.6">
      <c r="A12" s="59" t="str">
        <f>IF(D12=0," ",$B$2&amp;"B")</f>
        <v xml:space="preserve"> </v>
      </c>
      <c r="B12" s="38">
        <v>1</v>
      </c>
      <c r="C12" s="38" t="s">
        <v>257</v>
      </c>
      <c r="D12" s="46"/>
      <c r="E12" s="47"/>
      <c r="F12" s="47"/>
      <c r="G12" s="48"/>
      <c r="H12" s="49"/>
      <c r="I12" s="50" t="str">
        <f t="shared" si="0"/>
        <v/>
      </c>
      <c r="J12" s="51" t="str">
        <f t="shared" ref="J12:J45" si="1">IF(D12="","",IF(G12="男","M",IF(G12="女","W","エラー"))&amp;VLOOKUP(I12,年齢クラス,2,FALSE))</f>
        <v/>
      </c>
      <c r="K12" s="62"/>
      <c r="L12" s="69" t="str">
        <f>IF(A12=" "," ",4000)</f>
        <v xml:space="preserve"> </v>
      </c>
      <c r="M12" s="7">
        <f>IF(A12=" ",0,1)</f>
        <v>0</v>
      </c>
    </row>
    <row r="13" spans="1:13" ht="19.149999999999999" customHeight="1" x14ac:dyDescent="0.6">
      <c r="A13" s="60"/>
      <c r="B13" s="45">
        <v>2</v>
      </c>
      <c r="C13" s="45" t="s">
        <v>258</v>
      </c>
      <c r="D13" s="46"/>
      <c r="E13" s="47"/>
      <c r="F13" s="47"/>
      <c r="G13" s="48"/>
      <c r="H13" s="49"/>
      <c r="I13" s="50" t="str">
        <f t="shared" si="0"/>
        <v/>
      </c>
      <c r="J13" s="51" t="str">
        <f t="shared" si="1"/>
        <v/>
      </c>
      <c r="K13" s="62"/>
      <c r="L13" s="70"/>
      <c r="M13" s="7"/>
    </row>
    <row r="14" spans="1:13" ht="19.149999999999999" customHeight="1" x14ac:dyDescent="0.6">
      <c r="A14" s="60"/>
      <c r="B14" s="45">
        <v>3</v>
      </c>
      <c r="C14" s="45" t="s">
        <v>259</v>
      </c>
      <c r="D14" s="46"/>
      <c r="E14" s="47"/>
      <c r="F14" s="47"/>
      <c r="G14" s="48"/>
      <c r="H14" s="49"/>
      <c r="I14" s="50" t="str">
        <f t="shared" si="0"/>
        <v/>
      </c>
      <c r="J14" s="51" t="str">
        <f t="shared" si="1"/>
        <v/>
      </c>
      <c r="K14" s="62"/>
      <c r="L14" s="70"/>
      <c r="M14" s="7"/>
    </row>
    <row r="15" spans="1:13" ht="19.149999999999999" customHeight="1" x14ac:dyDescent="0.6">
      <c r="A15" s="60"/>
      <c r="B15" s="45">
        <v>4</v>
      </c>
      <c r="C15" s="45" t="s">
        <v>260</v>
      </c>
      <c r="D15" s="46"/>
      <c r="E15" s="47"/>
      <c r="F15" s="47"/>
      <c r="G15" s="48"/>
      <c r="H15" s="49"/>
      <c r="I15" s="50" t="str">
        <f t="shared" si="0"/>
        <v/>
      </c>
      <c r="J15" s="51" t="str">
        <f t="shared" si="1"/>
        <v/>
      </c>
      <c r="K15" s="62"/>
      <c r="L15" s="70"/>
      <c r="M15" s="7"/>
    </row>
    <row r="16" spans="1:13" ht="19.149999999999999" customHeight="1" x14ac:dyDescent="0.6">
      <c r="A16" s="60"/>
      <c r="B16" s="45"/>
      <c r="C16" s="45"/>
      <c r="D16" s="84"/>
      <c r="E16" s="85"/>
      <c r="F16" s="85"/>
      <c r="G16" s="86"/>
      <c r="H16" s="87"/>
      <c r="I16" s="88"/>
      <c r="J16" s="89"/>
      <c r="K16" s="90"/>
      <c r="L16" s="71"/>
      <c r="M16" s="7"/>
    </row>
    <row r="17" spans="1:13" ht="19.149999999999999" customHeight="1" x14ac:dyDescent="0.6">
      <c r="A17" s="59" t="str">
        <f>IF(D17=0," ",$B$2&amp;"C")</f>
        <v xml:space="preserve"> </v>
      </c>
      <c r="B17" s="38">
        <v>1</v>
      </c>
      <c r="C17" s="38" t="s">
        <v>257</v>
      </c>
      <c r="D17" s="46"/>
      <c r="E17" s="47"/>
      <c r="F17" s="47"/>
      <c r="G17" s="48"/>
      <c r="H17" s="49"/>
      <c r="I17" s="50" t="str">
        <f t="shared" si="0"/>
        <v/>
      </c>
      <c r="J17" s="51" t="str">
        <f t="shared" si="1"/>
        <v/>
      </c>
      <c r="K17" s="62"/>
      <c r="L17" s="69" t="str">
        <f>IF(A17=" "," ",4000)</f>
        <v xml:space="preserve"> </v>
      </c>
      <c r="M17" s="7">
        <f>IF(A17=" ",0,1)</f>
        <v>0</v>
      </c>
    </row>
    <row r="18" spans="1:13" ht="19.149999999999999" customHeight="1" x14ac:dyDescent="0.6">
      <c r="A18" s="58"/>
      <c r="B18" s="45">
        <v>2</v>
      </c>
      <c r="C18" s="45" t="s">
        <v>258</v>
      </c>
      <c r="D18" s="46"/>
      <c r="E18" s="47"/>
      <c r="F18" s="47"/>
      <c r="G18" s="48"/>
      <c r="H18" s="49"/>
      <c r="I18" s="50" t="str">
        <f t="shared" si="0"/>
        <v/>
      </c>
      <c r="J18" s="51" t="str">
        <f t="shared" si="1"/>
        <v/>
      </c>
      <c r="K18" s="62"/>
      <c r="L18" s="70"/>
      <c r="M18" s="7"/>
    </row>
    <row r="19" spans="1:13" ht="19.149999999999999" customHeight="1" x14ac:dyDescent="0.6">
      <c r="A19" s="58"/>
      <c r="B19" s="45">
        <v>3</v>
      </c>
      <c r="C19" s="45" t="s">
        <v>259</v>
      </c>
      <c r="D19" s="46"/>
      <c r="E19" s="47"/>
      <c r="F19" s="47"/>
      <c r="G19" s="48"/>
      <c r="H19" s="49"/>
      <c r="I19" s="50" t="str">
        <f t="shared" si="0"/>
        <v/>
      </c>
      <c r="J19" s="51" t="str">
        <f t="shared" si="1"/>
        <v/>
      </c>
      <c r="K19" s="62"/>
      <c r="L19" s="70"/>
      <c r="M19" s="7"/>
    </row>
    <row r="20" spans="1:13" ht="19.149999999999999" customHeight="1" x14ac:dyDescent="0.6">
      <c r="A20" s="58"/>
      <c r="B20" s="45">
        <v>4</v>
      </c>
      <c r="C20" s="45" t="s">
        <v>260</v>
      </c>
      <c r="D20" s="46"/>
      <c r="E20" s="47"/>
      <c r="F20" s="47"/>
      <c r="G20" s="48"/>
      <c r="H20" s="49"/>
      <c r="I20" s="50" t="str">
        <f t="shared" si="0"/>
        <v/>
      </c>
      <c r="J20" s="51" t="str">
        <f t="shared" si="1"/>
        <v/>
      </c>
      <c r="K20" s="62"/>
      <c r="L20" s="70"/>
      <c r="M20" s="7"/>
    </row>
    <row r="21" spans="1:13" ht="19.149999999999999" customHeight="1" x14ac:dyDescent="0.6">
      <c r="A21" s="58"/>
      <c r="B21" s="45"/>
      <c r="C21" s="45"/>
      <c r="D21" s="84"/>
      <c r="E21" s="85"/>
      <c r="F21" s="85"/>
      <c r="G21" s="86"/>
      <c r="H21" s="87"/>
      <c r="I21" s="88"/>
      <c r="J21" s="89"/>
      <c r="K21" s="90"/>
      <c r="L21" s="71"/>
      <c r="M21" s="7"/>
    </row>
    <row r="22" spans="1:13" ht="19.149999999999999" customHeight="1" x14ac:dyDescent="0.6">
      <c r="A22" s="59" t="str">
        <f>IF(D22=0," ",$B$2&amp;"C")</f>
        <v xml:space="preserve"> </v>
      </c>
      <c r="B22" s="38">
        <v>1</v>
      </c>
      <c r="C22" s="38" t="s">
        <v>257</v>
      </c>
      <c r="D22" s="46"/>
      <c r="E22" s="47"/>
      <c r="F22" s="47"/>
      <c r="G22" s="48"/>
      <c r="H22" s="49"/>
      <c r="I22" s="50" t="str">
        <f t="shared" si="0"/>
        <v/>
      </c>
      <c r="J22" s="51" t="str">
        <f t="shared" si="1"/>
        <v/>
      </c>
      <c r="K22" s="62"/>
      <c r="L22" s="69" t="str">
        <f>IF(A22=" "," ",4000)</f>
        <v xml:space="preserve"> </v>
      </c>
      <c r="M22" s="7">
        <f>IF(A22=" ",0,1)</f>
        <v>0</v>
      </c>
    </row>
    <row r="23" spans="1:13" ht="19.149999999999999" customHeight="1" x14ac:dyDescent="0.6">
      <c r="A23" s="58"/>
      <c r="B23" s="45">
        <v>2</v>
      </c>
      <c r="C23" s="45" t="s">
        <v>258</v>
      </c>
      <c r="D23" s="46"/>
      <c r="E23" s="47"/>
      <c r="F23" s="47"/>
      <c r="G23" s="48"/>
      <c r="H23" s="49"/>
      <c r="I23" s="50" t="str">
        <f t="shared" si="0"/>
        <v/>
      </c>
      <c r="J23" s="51" t="str">
        <f t="shared" si="1"/>
        <v/>
      </c>
      <c r="K23" s="62"/>
      <c r="L23" s="70"/>
      <c r="M23" s="7"/>
    </row>
    <row r="24" spans="1:13" ht="19.149999999999999" customHeight="1" x14ac:dyDescent="0.6">
      <c r="A24" s="58"/>
      <c r="B24" s="45">
        <v>3</v>
      </c>
      <c r="C24" s="45" t="s">
        <v>259</v>
      </c>
      <c r="D24" s="46"/>
      <c r="E24" s="47"/>
      <c r="F24" s="47"/>
      <c r="G24" s="48"/>
      <c r="H24" s="49"/>
      <c r="I24" s="50" t="str">
        <f t="shared" si="0"/>
        <v/>
      </c>
      <c r="J24" s="51" t="str">
        <f t="shared" si="1"/>
        <v/>
      </c>
      <c r="K24" s="62"/>
      <c r="L24" s="70"/>
      <c r="M24" s="7"/>
    </row>
    <row r="25" spans="1:13" ht="19.149999999999999" customHeight="1" x14ac:dyDescent="0.6">
      <c r="A25" s="58"/>
      <c r="B25" s="45">
        <v>4</v>
      </c>
      <c r="C25" s="45" t="s">
        <v>260</v>
      </c>
      <c r="D25" s="46"/>
      <c r="E25" s="47"/>
      <c r="F25" s="47"/>
      <c r="G25" s="48"/>
      <c r="H25" s="49"/>
      <c r="I25" s="50" t="str">
        <f t="shared" si="0"/>
        <v/>
      </c>
      <c r="J25" s="51" t="str">
        <f t="shared" si="1"/>
        <v/>
      </c>
      <c r="K25" s="62"/>
      <c r="L25" s="70"/>
      <c r="M25" s="7"/>
    </row>
    <row r="26" spans="1:13" ht="19.149999999999999" customHeight="1" x14ac:dyDescent="0.6">
      <c r="A26" s="58"/>
      <c r="B26" s="45"/>
      <c r="C26" s="45"/>
      <c r="D26" s="84"/>
      <c r="E26" s="85"/>
      <c r="F26" s="85"/>
      <c r="G26" s="86"/>
      <c r="H26" s="87"/>
      <c r="I26" s="88"/>
      <c r="J26" s="89"/>
      <c r="K26" s="90"/>
      <c r="L26" s="71"/>
      <c r="M26" s="7"/>
    </row>
    <row r="27" spans="1:13" ht="19.149999999999999" customHeight="1" x14ac:dyDescent="0.6">
      <c r="A27" s="59" t="str">
        <f>IF(D27=0," ",$B$2&amp;"C")</f>
        <v xml:space="preserve"> </v>
      </c>
      <c r="B27" s="38">
        <v>1</v>
      </c>
      <c r="C27" s="38" t="s">
        <v>257</v>
      </c>
      <c r="D27" s="46"/>
      <c r="E27" s="47"/>
      <c r="F27" s="47"/>
      <c r="G27" s="48"/>
      <c r="H27" s="49"/>
      <c r="I27" s="50" t="str">
        <f t="shared" si="0"/>
        <v/>
      </c>
      <c r="J27" s="51" t="str">
        <f t="shared" si="1"/>
        <v/>
      </c>
      <c r="K27" s="62"/>
      <c r="L27" s="69" t="str">
        <f>IF(A27=" "," ",4000)</f>
        <v xml:space="preserve"> </v>
      </c>
      <c r="M27" s="7">
        <f>IF(A27=" ",0,1)</f>
        <v>0</v>
      </c>
    </row>
    <row r="28" spans="1:13" ht="19.149999999999999" customHeight="1" x14ac:dyDescent="0.6">
      <c r="A28" s="58"/>
      <c r="B28" s="45">
        <v>2</v>
      </c>
      <c r="C28" s="45" t="s">
        <v>258</v>
      </c>
      <c r="D28" s="46"/>
      <c r="E28" s="47"/>
      <c r="F28" s="47"/>
      <c r="G28" s="48"/>
      <c r="H28" s="49"/>
      <c r="I28" s="50" t="str">
        <f t="shared" si="0"/>
        <v/>
      </c>
      <c r="J28" s="51" t="str">
        <f t="shared" si="1"/>
        <v/>
      </c>
      <c r="K28" s="62"/>
      <c r="L28" s="70"/>
      <c r="M28" s="7"/>
    </row>
    <row r="29" spans="1:13" ht="19.149999999999999" customHeight="1" x14ac:dyDescent="0.6">
      <c r="A29" s="58"/>
      <c r="B29" s="45">
        <v>3</v>
      </c>
      <c r="C29" s="45" t="s">
        <v>259</v>
      </c>
      <c r="D29" s="46"/>
      <c r="E29" s="47"/>
      <c r="F29" s="47"/>
      <c r="G29" s="48"/>
      <c r="H29" s="49"/>
      <c r="I29" s="50" t="str">
        <f t="shared" si="0"/>
        <v/>
      </c>
      <c r="J29" s="51" t="str">
        <f t="shared" si="1"/>
        <v/>
      </c>
      <c r="K29" s="62"/>
      <c r="L29" s="70"/>
      <c r="M29" s="7"/>
    </row>
    <row r="30" spans="1:13" ht="19.149999999999999" customHeight="1" x14ac:dyDescent="0.6">
      <c r="A30" s="58"/>
      <c r="B30" s="45">
        <v>4</v>
      </c>
      <c r="C30" s="45" t="s">
        <v>260</v>
      </c>
      <c r="D30" s="46"/>
      <c r="E30" s="47"/>
      <c r="F30" s="47"/>
      <c r="G30" s="48"/>
      <c r="H30" s="49"/>
      <c r="I30" s="50" t="str">
        <f t="shared" si="0"/>
        <v/>
      </c>
      <c r="J30" s="51" t="str">
        <f t="shared" si="1"/>
        <v/>
      </c>
      <c r="K30" s="62"/>
      <c r="L30" s="70"/>
      <c r="M30" s="7"/>
    </row>
    <row r="31" spans="1:13" ht="19.149999999999999" customHeight="1" x14ac:dyDescent="0.6">
      <c r="A31" s="58"/>
      <c r="B31" s="45"/>
      <c r="C31" s="45"/>
      <c r="D31" s="84"/>
      <c r="E31" s="85"/>
      <c r="F31" s="85"/>
      <c r="G31" s="86"/>
      <c r="H31" s="87"/>
      <c r="I31" s="88"/>
      <c r="J31" s="89"/>
      <c r="K31" s="90"/>
      <c r="L31" s="71"/>
      <c r="M31" s="7"/>
    </row>
    <row r="32" spans="1:13" ht="19.149999999999999" customHeight="1" x14ac:dyDescent="0.6">
      <c r="A32" s="59" t="str">
        <f>IF(D32=0," ",$B$2&amp;"C")</f>
        <v xml:space="preserve"> </v>
      </c>
      <c r="B32" s="38">
        <v>1</v>
      </c>
      <c r="C32" s="38" t="s">
        <v>257</v>
      </c>
      <c r="D32" s="46"/>
      <c r="E32" s="47"/>
      <c r="F32" s="47"/>
      <c r="G32" s="48"/>
      <c r="H32" s="49"/>
      <c r="I32" s="50" t="str">
        <f t="shared" si="0"/>
        <v/>
      </c>
      <c r="J32" s="51" t="str">
        <f t="shared" si="1"/>
        <v/>
      </c>
      <c r="K32" s="62"/>
      <c r="L32" s="69" t="str">
        <f>IF(A32=" "," ",4000)</f>
        <v xml:space="preserve"> </v>
      </c>
      <c r="M32" s="7">
        <f>IF(A32=" ",0,1)</f>
        <v>0</v>
      </c>
    </row>
    <row r="33" spans="1:13" ht="19.149999999999999" customHeight="1" x14ac:dyDescent="0.6">
      <c r="A33" s="58"/>
      <c r="B33" s="45">
        <v>2</v>
      </c>
      <c r="C33" s="45" t="s">
        <v>258</v>
      </c>
      <c r="D33" s="46"/>
      <c r="E33" s="47"/>
      <c r="F33" s="47"/>
      <c r="G33" s="48"/>
      <c r="H33" s="49"/>
      <c r="I33" s="50" t="str">
        <f t="shared" si="0"/>
        <v/>
      </c>
      <c r="J33" s="51" t="str">
        <f t="shared" si="1"/>
        <v/>
      </c>
      <c r="K33" s="62"/>
      <c r="L33" s="70"/>
      <c r="M33" s="7"/>
    </row>
    <row r="34" spans="1:13" ht="19.149999999999999" customHeight="1" x14ac:dyDescent="0.6">
      <c r="A34" s="58"/>
      <c r="B34" s="45">
        <v>3</v>
      </c>
      <c r="C34" s="45" t="s">
        <v>259</v>
      </c>
      <c r="D34" s="46"/>
      <c r="E34" s="47"/>
      <c r="F34" s="47"/>
      <c r="G34" s="48"/>
      <c r="H34" s="49"/>
      <c r="I34" s="50" t="str">
        <f t="shared" si="0"/>
        <v/>
      </c>
      <c r="J34" s="51" t="str">
        <f t="shared" si="1"/>
        <v/>
      </c>
      <c r="K34" s="62"/>
      <c r="L34" s="70"/>
      <c r="M34" s="7"/>
    </row>
    <row r="35" spans="1:13" ht="19.149999999999999" customHeight="1" x14ac:dyDescent="0.6">
      <c r="A35" s="58"/>
      <c r="B35" s="45">
        <v>4</v>
      </c>
      <c r="C35" s="45" t="s">
        <v>260</v>
      </c>
      <c r="D35" s="46"/>
      <c r="E35" s="47"/>
      <c r="F35" s="47"/>
      <c r="G35" s="48"/>
      <c r="H35" s="49"/>
      <c r="I35" s="50" t="str">
        <f t="shared" si="0"/>
        <v/>
      </c>
      <c r="J35" s="51" t="str">
        <f t="shared" si="1"/>
        <v/>
      </c>
      <c r="K35" s="62"/>
      <c r="L35" s="70"/>
      <c r="M35" s="7"/>
    </row>
    <row r="36" spans="1:13" ht="19.149999999999999" customHeight="1" x14ac:dyDescent="0.6">
      <c r="A36" s="58"/>
      <c r="B36" s="45"/>
      <c r="C36" s="45"/>
      <c r="D36" s="84"/>
      <c r="E36" s="85"/>
      <c r="F36" s="85"/>
      <c r="G36" s="86"/>
      <c r="H36" s="87"/>
      <c r="I36" s="88"/>
      <c r="J36" s="89"/>
      <c r="K36" s="90"/>
      <c r="L36" s="71"/>
      <c r="M36" s="7"/>
    </row>
    <row r="37" spans="1:13" ht="19.149999999999999" customHeight="1" x14ac:dyDescent="0.6">
      <c r="A37" s="59"/>
      <c r="B37" s="38">
        <v>1</v>
      </c>
      <c r="C37" s="38" t="s">
        <v>257</v>
      </c>
      <c r="D37" s="46"/>
      <c r="E37" s="47"/>
      <c r="F37" s="47"/>
      <c r="G37" s="48"/>
      <c r="H37" s="49"/>
      <c r="I37" s="50"/>
      <c r="J37" s="51"/>
      <c r="K37" s="62"/>
      <c r="L37" s="69"/>
      <c r="M37" s="7">
        <f>IF(A37=" ",0,1)</f>
        <v>1</v>
      </c>
    </row>
    <row r="38" spans="1:13" ht="19.149999999999999" customHeight="1" x14ac:dyDescent="0.6">
      <c r="A38" s="58"/>
      <c r="B38" s="45">
        <v>2</v>
      </c>
      <c r="C38" s="45" t="s">
        <v>258</v>
      </c>
      <c r="D38" s="46"/>
      <c r="E38" s="47"/>
      <c r="F38" s="47"/>
      <c r="G38" s="48"/>
      <c r="H38" s="49"/>
      <c r="I38" s="50"/>
      <c r="J38" s="51"/>
      <c r="K38" s="62"/>
      <c r="L38" s="70"/>
      <c r="M38" s="7"/>
    </row>
    <row r="39" spans="1:13" ht="19.149999999999999" customHeight="1" x14ac:dyDescent="0.6">
      <c r="A39" s="58"/>
      <c r="B39" s="45">
        <v>3</v>
      </c>
      <c r="C39" s="45" t="s">
        <v>259</v>
      </c>
      <c r="D39" s="46"/>
      <c r="E39" s="47"/>
      <c r="F39" s="47"/>
      <c r="G39" s="48"/>
      <c r="H39" s="49"/>
      <c r="I39" s="50"/>
      <c r="J39" s="51"/>
      <c r="K39" s="62"/>
      <c r="L39" s="70"/>
      <c r="M39" s="7"/>
    </row>
    <row r="40" spans="1:13" ht="19.149999999999999" customHeight="1" x14ac:dyDescent="0.6">
      <c r="A40" s="58"/>
      <c r="B40" s="45">
        <v>4</v>
      </c>
      <c r="C40" s="45" t="s">
        <v>260</v>
      </c>
      <c r="D40" s="46"/>
      <c r="E40" s="47"/>
      <c r="F40" s="47"/>
      <c r="G40" s="48"/>
      <c r="H40" s="49"/>
      <c r="I40" s="50"/>
      <c r="J40" s="51"/>
      <c r="K40" s="62"/>
      <c r="L40" s="70"/>
      <c r="M40" s="7"/>
    </row>
    <row r="41" spans="1:13" ht="19.149999999999999" customHeight="1" x14ac:dyDescent="0.6">
      <c r="A41" s="58"/>
      <c r="B41" s="45"/>
      <c r="C41" s="45"/>
      <c r="D41" s="84"/>
      <c r="E41" s="85"/>
      <c r="F41" s="85"/>
      <c r="G41" s="86"/>
      <c r="H41" s="87"/>
      <c r="I41" s="88"/>
      <c r="J41" s="89"/>
      <c r="K41" s="90"/>
      <c r="L41" s="71"/>
      <c r="M41" s="7"/>
    </row>
    <row r="42" spans="1:13" ht="19.149999999999999" customHeight="1" x14ac:dyDescent="0.6">
      <c r="A42" s="59" t="str">
        <f>IF(D42=0," ",$B$2&amp;"C")</f>
        <v xml:space="preserve"> </v>
      </c>
      <c r="B42" s="38">
        <v>1</v>
      </c>
      <c r="C42" s="38" t="s">
        <v>257</v>
      </c>
      <c r="D42" s="46"/>
      <c r="E42" s="47"/>
      <c r="F42" s="47"/>
      <c r="G42" s="48"/>
      <c r="H42" s="49"/>
      <c r="I42" s="50" t="str">
        <f t="shared" si="0"/>
        <v/>
      </c>
      <c r="J42" s="51" t="str">
        <f t="shared" si="1"/>
        <v/>
      </c>
      <c r="K42" s="62"/>
      <c r="L42" s="69" t="str">
        <f>IF(A42=" "," ",4000)</f>
        <v xml:space="preserve"> </v>
      </c>
      <c r="M42" s="7">
        <f>IF(A42=" ",0,1)</f>
        <v>0</v>
      </c>
    </row>
    <row r="43" spans="1:13" ht="19.149999999999999" customHeight="1" x14ac:dyDescent="0.6">
      <c r="A43" s="58"/>
      <c r="B43" s="45">
        <v>2</v>
      </c>
      <c r="C43" s="45" t="s">
        <v>258</v>
      </c>
      <c r="D43" s="46"/>
      <c r="E43" s="47"/>
      <c r="F43" s="47"/>
      <c r="G43" s="48"/>
      <c r="H43" s="49"/>
      <c r="I43" s="50" t="str">
        <f t="shared" si="0"/>
        <v/>
      </c>
      <c r="J43" s="51" t="str">
        <f t="shared" si="1"/>
        <v/>
      </c>
      <c r="K43" s="62"/>
      <c r="L43" s="70"/>
      <c r="M43" s="7"/>
    </row>
    <row r="44" spans="1:13" ht="19.149999999999999" customHeight="1" x14ac:dyDescent="0.6">
      <c r="A44" s="58"/>
      <c r="B44" s="45">
        <v>3</v>
      </c>
      <c r="C44" s="45" t="s">
        <v>286</v>
      </c>
      <c r="D44" s="46"/>
      <c r="E44" s="47"/>
      <c r="F44" s="47"/>
      <c r="G44" s="48"/>
      <c r="H44" s="49"/>
      <c r="I44" s="50" t="str">
        <f t="shared" si="0"/>
        <v/>
      </c>
      <c r="J44" s="51" t="str">
        <f t="shared" si="1"/>
        <v/>
      </c>
      <c r="K44" s="62"/>
      <c r="L44" s="70"/>
      <c r="M44" s="7"/>
    </row>
    <row r="45" spans="1:13" ht="19.149999999999999" customHeight="1" x14ac:dyDescent="0.6">
      <c r="A45" s="58"/>
      <c r="B45" s="45">
        <v>4</v>
      </c>
      <c r="C45" s="45" t="s">
        <v>260</v>
      </c>
      <c r="D45" s="46"/>
      <c r="E45" s="47"/>
      <c r="F45" s="47"/>
      <c r="G45" s="48"/>
      <c r="H45" s="49"/>
      <c r="I45" s="50" t="str">
        <f t="shared" si="0"/>
        <v/>
      </c>
      <c r="J45" s="51" t="str">
        <f t="shared" si="1"/>
        <v/>
      </c>
      <c r="K45" s="62"/>
      <c r="L45" s="70"/>
      <c r="M45" s="7"/>
    </row>
    <row r="46" spans="1:13" ht="19.149999999999999" customHeight="1" x14ac:dyDescent="0.6">
      <c r="A46" s="58"/>
      <c r="B46" s="45"/>
      <c r="C46" s="45"/>
      <c r="D46" s="84"/>
      <c r="E46" s="85"/>
      <c r="F46" s="85"/>
      <c r="G46" s="86"/>
      <c r="H46" s="87"/>
      <c r="I46" s="88"/>
      <c r="J46" s="89"/>
      <c r="K46" s="90"/>
      <c r="L46" s="70"/>
      <c r="M46" s="7"/>
    </row>
    <row r="47" spans="1:13" ht="19.5" customHeight="1" x14ac:dyDescent="0.6">
      <c r="H47" s="72" t="s">
        <v>251</v>
      </c>
      <c r="I47" s="169">
        <f>SUM(M7:M11)</f>
        <v>0</v>
      </c>
      <c r="J47" s="170"/>
      <c r="K47" s="92" t="s">
        <v>261</v>
      </c>
      <c r="L47" s="73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A3">
    <cfRule type="expression" dxfId="16" priority="19" stopIfTrue="1">
      <formula>MOD(ROW(),5)=1</formula>
    </cfRule>
  </conditionalFormatting>
  <conditionalFormatting sqref="A7:K46">
    <cfRule type="expression" dxfId="15" priority="1" stopIfTrue="1">
      <formula>MOD(ROW(),5)=1</formula>
    </cfRule>
  </conditionalFormatting>
  <conditionalFormatting sqref="D2">
    <cfRule type="expression" dxfId="14" priority="22" stopIfTrue="1">
      <formula>MOD(ROW(),5)=1</formula>
    </cfRule>
  </conditionalFormatting>
  <conditionalFormatting sqref="G2">
    <cfRule type="expression" dxfId="13" priority="24" stopIfTrue="1">
      <formula>MOD(ROW(),5)=1</formula>
    </cfRule>
  </conditionalFormatting>
  <dataValidations count="9">
    <dataValidation type="list" allowBlank="1" showInputMessage="1" showErrorMessage="1" sqref="G5:G64489" xr:uid="{00000000-0002-0000-0300-000000000000}">
      <formula1>性別</formula1>
    </dataValidation>
    <dataValidation allowBlank="1" showInputMessage="1" showErrorMessage="1" promptTitle="年齢" prompt="入力しないでください。_x000a_自動計算します。" sqref="I5:I64489" xr:uid="{00000000-0002-0000-0300-000001000000}"/>
    <dataValidation allowBlank="1" showInputMessage="1" showErrorMessage="1" promptTitle="クラス" prompt="入力しないでください。_x000a_自動計算します。" sqref="J48:J64489 K5:K64489 J5:J46" xr:uid="{00000000-0002-0000-0300-000002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3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300-000004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300-000005000000}"/>
    <dataValidation allowBlank="1" showErrorMessage="1" sqref="B1:C1 A4:D4 A1:A3 E1:F1 C2:G2 E3:J4 K1:HZ4" xr:uid="{00000000-0002-0000-0300-000006000000}"/>
    <dataValidation type="list" allowBlank="1" showErrorMessage="1" sqref="B2" xr:uid="{00000000-0002-0000-0300-000007000000}">
      <formula1>都道府県</formula1>
    </dataValidation>
    <dataValidation allowBlank="1" showInputMessage="1" showErrorMessage="1" promptTitle="氏名フリガナ" prompt="半角カタカナ_x000a_でも_x000a_全角カタカナ_x000a_でもどちらでも良い。_x000a_" sqref="F5:F64489" xr:uid="{00000000-0002-0000-0300-000008000000}"/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00"/>
    <pageSetUpPr fitToPage="1"/>
  </sheetPr>
  <dimension ref="A1:M47"/>
  <sheetViews>
    <sheetView zoomScaleNormal="100" workbookViewId="0">
      <selection activeCell="F2" sqref="F2:F3"/>
    </sheetView>
  </sheetViews>
  <sheetFormatPr defaultColWidth="8.78515625" defaultRowHeight="13" x14ac:dyDescent="0.6"/>
  <cols>
    <col min="1" max="1" width="8.640625" style="7" customWidth="1"/>
    <col min="2" max="3" width="6.78515625" style="7" customWidth="1"/>
    <col min="4" max="4" width="6.35546875" style="7" customWidth="1"/>
    <col min="5" max="5" width="13.85546875" style="7" customWidth="1"/>
    <col min="6" max="6" width="15.85546875" style="7" customWidth="1"/>
    <col min="7" max="7" width="5.640625" style="7" bestFit="1" customWidth="1"/>
    <col min="8" max="8" width="10.640625" style="7" bestFit="1" customWidth="1"/>
    <col min="9" max="9" width="4.640625" style="7" bestFit="1" customWidth="1"/>
    <col min="10" max="10" width="7.35546875" style="24" bestFit="1" customWidth="1"/>
    <col min="11" max="11" width="18.5703125" style="24" customWidth="1"/>
    <col min="12" max="12" width="10.640625" style="56" customWidth="1"/>
    <col min="13" max="13" width="11.640625" style="28" hidden="1" customWidth="1"/>
    <col min="14" max="16384" width="8.78515625" style="7"/>
  </cols>
  <sheetData>
    <row r="1" spans="1:13" ht="22.5" customHeight="1" x14ac:dyDescent="0.6">
      <c r="A1" s="27" t="s">
        <v>76</v>
      </c>
      <c r="B1" s="121" t="str">
        <f>マスターズ・男子!B1</f>
        <v>第31回近畿マスターズ駅伝競走大会（2024年度）</v>
      </c>
      <c r="C1" s="36"/>
      <c r="D1" s="76"/>
      <c r="E1" s="34"/>
      <c r="F1" s="35"/>
      <c r="H1" s="37"/>
      <c r="I1" s="37"/>
      <c r="K1" s="37"/>
      <c r="M1" s="7"/>
    </row>
    <row r="2" spans="1:13" ht="22.5" customHeight="1" x14ac:dyDescent="0.6">
      <c r="A2" s="27" t="s">
        <v>77</v>
      </c>
      <c r="B2" s="120"/>
      <c r="C2" s="36" t="s">
        <v>245</v>
      </c>
      <c r="D2" s="119" t="str">
        <f>IFERROR(MATCH($B$2,都道府県,0),"")</f>
        <v/>
      </c>
      <c r="E2" s="75" t="s">
        <v>240</v>
      </c>
      <c r="F2" s="160"/>
      <c r="G2" s="29" t="s">
        <v>247</v>
      </c>
      <c r="H2" s="163"/>
      <c r="I2" s="164"/>
      <c r="J2" s="165"/>
      <c r="M2" s="7"/>
    </row>
    <row r="3" spans="1:13" ht="22.5" customHeight="1" x14ac:dyDescent="0.6">
      <c r="A3" s="174" t="s">
        <v>263</v>
      </c>
      <c r="B3" s="175"/>
      <c r="C3" s="175"/>
      <c r="D3" s="176"/>
      <c r="E3" s="74" t="s">
        <v>248</v>
      </c>
      <c r="F3" s="162"/>
      <c r="G3" s="31" t="s">
        <v>249</v>
      </c>
      <c r="H3" s="31"/>
      <c r="M3" s="7"/>
    </row>
    <row r="4" spans="1:13" ht="4.1500000000000004" customHeight="1" x14ac:dyDescent="0.6">
      <c r="B4" s="32"/>
      <c r="C4" s="32"/>
      <c r="D4" s="33"/>
      <c r="E4" s="33"/>
      <c r="F4" s="32"/>
      <c r="G4" s="31"/>
      <c r="J4" s="30"/>
      <c r="K4" s="30"/>
      <c r="M4" s="7"/>
    </row>
    <row r="5" spans="1:13" ht="40.5" customHeight="1" x14ac:dyDescent="0.6">
      <c r="A5" s="77" t="s">
        <v>236</v>
      </c>
      <c r="B5" s="78" t="s">
        <v>242</v>
      </c>
      <c r="C5" s="78" t="s">
        <v>209</v>
      </c>
      <c r="D5" s="79" t="s">
        <v>207</v>
      </c>
      <c r="E5" s="80" t="s">
        <v>0</v>
      </c>
      <c r="F5" s="81" t="s">
        <v>243</v>
      </c>
      <c r="G5" s="82" t="s">
        <v>1</v>
      </c>
      <c r="H5" s="79" t="s">
        <v>231</v>
      </c>
      <c r="I5" s="63" t="s">
        <v>2</v>
      </c>
      <c r="J5" s="64" t="s">
        <v>87</v>
      </c>
      <c r="K5" s="81" t="s">
        <v>341</v>
      </c>
      <c r="L5" s="83" t="s">
        <v>206</v>
      </c>
      <c r="M5" s="7"/>
    </row>
    <row r="6" spans="1:13" ht="1.5" customHeight="1" x14ac:dyDescent="0.6">
      <c r="A6" s="24"/>
      <c r="B6" s="52"/>
      <c r="C6" s="52"/>
      <c r="D6" s="53"/>
      <c r="E6" s="54"/>
      <c r="F6" s="55"/>
      <c r="G6" s="24"/>
      <c r="H6" s="53"/>
      <c r="I6" s="54"/>
      <c r="J6" s="55"/>
      <c r="K6" s="55"/>
      <c r="M6" s="7"/>
    </row>
    <row r="7" spans="1:13" ht="19.149999999999999" customHeight="1" x14ac:dyDescent="0.6">
      <c r="A7" s="57" t="str">
        <f>IF(D7=0," ",$B$2&amp;"A")</f>
        <v xml:space="preserve"> </v>
      </c>
      <c r="B7" s="38">
        <v>1</v>
      </c>
      <c r="C7" s="38" t="s">
        <v>265</v>
      </c>
      <c r="D7" s="118"/>
      <c r="E7" s="40"/>
      <c r="F7" s="40"/>
      <c r="G7" s="41"/>
      <c r="H7" s="42"/>
      <c r="I7" s="43" t="str">
        <f t="shared" ref="I7:I45" si="0">IF(ISBLANK($H7),"",DATEDIF($H7,年齢基準日,"Y"))</f>
        <v/>
      </c>
      <c r="J7" s="44" t="str">
        <f t="shared" ref="J7:J45" si="1">IF(D7="","",IF(G7="男","M",IF(G7="女","W","エラー"))&amp;VLOOKUP(I7,年齢クラス,2,FALSE))</f>
        <v/>
      </c>
      <c r="K7" s="61"/>
      <c r="L7" s="69" t="str">
        <f>IF(A7=" "," ",4000)</f>
        <v xml:space="preserve"> </v>
      </c>
      <c r="M7" s="7">
        <f>IF(A7=" ",0,1)</f>
        <v>0</v>
      </c>
    </row>
    <row r="8" spans="1:13" ht="19.149999999999999" customHeight="1" x14ac:dyDescent="0.6">
      <c r="A8" s="58"/>
      <c r="B8" s="45">
        <v>2</v>
      </c>
      <c r="C8" s="45" t="s">
        <v>267</v>
      </c>
      <c r="D8" s="46"/>
      <c r="E8" s="47"/>
      <c r="F8" s="47"/>
      <c r="G8" s="48"/>
      <c r="H8" s="49"/>
      <c r="I8" s="50" t="str">
        <f t="shared" si="0"/>
        <v/>
      </c>
      <c r="J8" s="51" t="str">
        <f t="shared" si="1"/>
        <v/>
      </c>
      <c r="K8" s="62"/>
      <c r="L8" s="70"/>
      <c r="M8" s="7"/>
    </row>
    <row r="9" spans="1:13" ht="19.149999999999999" customHeight="1" x14ac:dyDescent="0.6">
      <c r="A9" s="58"/>
      <c r="B9" s="45">
        <v>3</v>
      </c>
      <c r="C9" s="45" t="s">
        <v>269</v>
      </c>
      <c r="D9" s="46"/>
      <c r="E9" s="47"/>
      <c r="F9" s="47"/>
      <c r="G9" s="48"/>
      <c r="H9" s="49"/>
      <c r="I9" s="50" t="str">
        <f t="shared" si="0"/>
        <v/>
      </c>
      <c r="J9" s="51" t="str">
        <f t="shared" si="1"/>
        <v/>
      </c>
      <c r="K9" s="62"/>
      <c r="L9" s="70"/>
      <c r="M9" s="7"/>
    </row>
    <row r="10" spans="1:13" ht="19.149999999999999" customHeight="1" x14ac:dyDescent="0.6">
      <c r="A10" s="58"/>
      <c r="B10" s="45">
        <v>4</v>
      </c>
      <c r="C10" s="45" t="s">
        <v>271</v>
      </c>
      <c r="D10" s="46"/>
      <c r="E10" s="47"/>
      <c r="F10" s="47"/>
      <c r="G10" s="48"/>
      <c r="H10" s="49"/>
      <c r="I10" s="50" t="str">
        <f t="shared" si="0"/>
        <v/>
      </c>
      <c r="J10" s="51" t="str">
        <f t="shared" si="1"/>
        <v/>
      </c>
      <c r="K10" s="62"/>
      <c r="L10" s="70"/>
      <c r="M10" s="7"/>
    </row>
    <row r="11" spans="1:13" ht="19.149999999999999" customHeight="1" x14ac:dyDescent="0.6">
      <c r="A11" s="58"/>
      <c r="B11" s="45"/>
      <c r="C11" s="45"/>
      <c r="D11" s="84"/>
      <c r="E11" s="85"/>
      <c r="F11" s="85"/>
      <c r="G11" s="86"/>
      <c r="H11" s="87"/>
      <c r="I11" s="88"/>
      <c r="J11" s="89"/>
      <c r="K11" s="90"/>
      <c r="L11" s="71"/>
      <c r="M11" s="7"/>
    </row>
    <row r="12" spans="1:13" ht="19.149999999999999" customHeight="1" x14ac:dyDescent="0.6">
      <c r="A12" s="59" t="str">
        <f>IF(D12=0," ",$B$2&amp;"B")</f>
        <v xml:space="preserve"> </v>
      </c>
      <c r="B12" s="38">
        <v>1</v>
      </c>
      <c r="C12" s="38" t="s">
        <v>264</v>
      </c>
      <c r="D12" s="46"/>
      <c r="E12" s="47"/>
      <c r="F12" s="47"/>
      <c r="G12" s="48"/>
      <c r="H12" s="49"/>
      <c r="I12" s="50" t="str">
        <f t="shared" si="0"/>
        <v/>
      </c>
      <c r="J12" s="51" t="str">
        <f t="shared" si="1"/>
        <v/>
      </c>
      <c r="K12" s="62"/>
      <c r="L12" s="69" t="str">
        <f>IF(A12=" "," ",4000)</f>
        <v xml:space="preserve"> </v>
      </c>
      <c r="M12" s="7">
        <f>IF(A12=" ",0,1)</f>
        <v>0</v>
      </c>
    </row>
    <row r="13" spans="1:13" ht="19.149999999999999" customHeight="1" x14ac:dyDescent="0.6">
      <c r="A13" s="60"/>
      <c r="B13" s="45">
        <v>2</v>
      </c>
      <c r="C13" s="45" t="s">
        <v>266</v>
      </c>
      <c r="D13" s="46"/>
      <c r="E13" s="47"/>
      <c r="F13" s="47"/>
      <c r="G13" s="48"/>
      <c r="H13" s="49"/>
      <c r="I13" s="50" t="str">
        <f t="shared" si="0"/>
        <v/>
      </c>
      <c r="J13" s="51" t="str">
        <f t="shared" si="1"/>
        <v/>
      </c>
      <c r="K13" s="62"/>
      <c r="L13" s="70"/>
      <c r="M13" s="7"/>
    </row>
    <row r="14" spans="1:13" ht="19.149999999999999" customHeight="1" x14ac:dyDescent="0.6">
      <c r="A14" s="60"/>
      <c r="B14" s="45">
        <v>3</v>
      </c>
      <c r="C14" s="45" t="s">
        <v>268</v>
      </c>
      <c r="D14" s="46"/>
      <c r="E14" s="47"/>
      <c r="F14" s="47"/>
      <c r="G14" s="48"/>
      <c r="H14" s="49"/>
      <c r="I14" s="50" t="str">
        <f t="shared" si="0"/>
        <v/>
      </c>
      <c r="J14" s="51" t="str">
        <f t="shared" si="1"/>
        <v/>
      </c>
      <c r="K14" s="62"/>
      <c r="L14" s="70"/>
      <c r="M14" s="7"/>
    </row>
    <row r="15" spans="1:13" ht="19.149999999999999" customHeight="1" x14ac:dyDescent="0.6">
      <c r="A15" s="60"/>
      <c r="B15" s="45">
        <v>4</v>
      </c>
      <c r="C15" s="45" t="s">
        <v>270</v>
      </c>
      <c r="D15" s="46"/>
      <c r="E15" s="47"/>
      <c r="F15" s="47"/>
      <c r="G15" s="48"/>
      <c r="H15" s="49"/>
      <c r="I15" s="50" t="str">
        <f t="shared" si="0"/>
        <v/>
      </c>
      <c r="J15" s="51" t="str">
        <f t="shared" si="1"/>
        <v/>
      </c>
      <c r="K15" s="62"/>
      <c r="L15" s="70"/>
      <c r="M15" s="7"/>
    </row>
    <row r="16" spans="1:13" ht="19.149999999999999" customHeight="1" x14ac:dyDescent="0.6">
      <c r="A16" s="60"/>
      <c r="B16" s="45"/>
      <c r="C16" s="45"/>
      <c r="D16" s="84"/>
      <c r="E16" s="85"/>
      <c r="F16" s="85"/>
      <c r="G16" s="86"/>
      <c r="H16" s="87"/>
      <c r="I16" s="88"/>
      <c r="J16" s="89"/>
      <c r="K16" s="90"/>
      <c r="L16" s="71"/>
      <c r="M16" s="7"/>
    </row>
    <row r="17" spans="1:13" ht="19.149999999999999" customHeight="1" x14ac:dyDescent="0.6">
      <c r="A17" s="59" t="str">
        <f>IF(D17=0," ",$B$2&amp;"C")</f>
        <v xml:space="preserve"> </v>
      </c>
      <c r="B17" s="38">
        <v>1</v>
      </c>
      <c r="C17" s="38" t="s">
        <v>264</v>
      </c>
      <c r="D17" s="46"/>
      <c r="E17" s="47"/>
      <c r="F17" s="47"/>
      <c r="G17" s="48"/>
      <c r="H17" s="49"/>
      <c r="I17" s="50" t="str">
        <f t="shared" si="0"/>
        <v/>
      </c>
      <c r="J17" s="51" t="str">
        <f t="shared" si="1"/>
        <v/>
      </c>
      <c r="K17" s="62"/>
      <c r="L17" s="69" t="str">
        <f>IF(A17=" "," ",4000)</f>
        <v xml:space="preserve"> </v>
      </c>
      <c r="M17" s="7">
        <f>IF(A17=" ",0,1)</f>
        <v>0</v>
      </c>
    </row>
    <row r="18" spans="1:13" ht="19.149999999999999" customHeight="1" x14ac:dyDescent="0.6">
      <c r="A18" s="58"/>
      <c r="B18" s="45">
        <v>2</v>
      </c>
      <c r="C18" s="45" t="s">
        <v>266</v>
      </c>
      <c r="D18" s="46"/>
      <c r="E18" s="47"/>
      <c r="F18" s="47"/>
      <c r="G18" s="48"/>
      <c r="H18" s="49"/>
      <c r="I18" s="50" t="str">
        <f t="shared" si="0"/>
        <v/>
      </c>
      <c r="J18" s="51" t="str">
        <f t="shared" si="1"/>
        <v/>
      </c>
      <c r="K18" s="62"/>
      <c r="L18" s="70"/>
      <c r="M18" s="7"/>
    </row>
    <row r="19" spans="1:13" ht="19.149999999999999" customHeight="1" x14ac:dyDescent="0.6">
      <c r="A19" s="58"/>
      <c r="B19" s="45">
        <v>3</v>
      </c>
      <c r="C19" s="45" t="s">
        <v>268</v>
      </c>
      <c r="D19" s="46"/>
      <c r="E19" s="47"/>
      <c r="F19" s="47"/>
      <c r="G19" s="48"/>
      <c r="H19" s="49"/>
      <c r="I19" s="50" t="str">
        <f t="shared" si="0"/>
        <v/>
      </c>
      <c r="J19" s="51" t="str">
        <f t="shared" si="1"/>
        <v/>
      </c>
      <c r="K19" s="62"/>
      <c r="L19" s="70"/>
      <c r="M19" s="7"/>
    </row>
    <row r="20" spans="1:13" ht="19.149999999999999" customHeight="1" x14ac:dyDescent="0.6">
      <c r="A20" s="58"/>
      <c r="B20" s="45">
        <v>4</v>
      </c>
      <c r="C20" s="45" t="s">
        <v>270</v>
      </c>
      <c r="D20" s="46"/>
      <c r="E20" s="47"/>
      <c r="F20" s="47"/>
      <c r="G20" s="48"/>
      <c r="H20" s="49"/>
      <c r="I20" s="50" t="str">
        <f t="shared" si="0"/>
        <v/>
      </c>
      <c r="J20" s="51" t="str">
        <f t="shared" si="1"/>
        <v/>
      </c>
      <c r="K20" s="62"/>
      <c r="L20" s="70"/>
      <c r="M20" s="7"/>
    </row>
    <row r="21" spans="1:13" ht="19.149999999999999" customHeight="1" x14ac:dyDescent="0.6">
      <c r="A21" s="58"/>
      <c r="B21" s="45"/>
      <c r="C21" s="45"/>
      <c r="D21" s="84"/>
      <c r="E21" s="85"/>
      <c r="F21" s="85"/>
      <c r="G21" s="86"/>
      <c r="H21" s="87"/>
      <c r="I21" s="88"/>
      <c r="J21" s="89"/>
      <c r="K21" s="90"/>
      <c r="L21" s="71"/>
      <c r="M21" s="7"/>
    </row>
    <row r="22" spans="1:13" ht="19.149999999999999" customHeight="1" x14ac:dyDescent="0.6">
      <c r="A22" s="59" t="str">
        <f>IF(D22=0," ",$B$2&amp;"C")</f>
        <v xml:space="preserve"> </v>
      </c>
      <c r="B22" s="38">
        <v>1</v>
      </c>
      <c r="C22" s="38" t="s">
        <v>264</v>
      </c>
      <c r="D22" s="46"/>
      <c r="E22" s="47"/>
      <c r="F22" s="47"/>
      <c r="G22" s="48"/>
      <c r="H22" s="49"/>
      <c r="I22" s="50" t="str">
        <f t="shared" si="0"/>
        <v/>
      </c>
      <c r="J22" s="51" t="str">
        <f t="shared" si="1"/>
        <v/>
      </c>
      <c r="K22" s="62"/>
      <c r="L22" s="69" t="str">
        <f>IF(A22=" "," ",4000)</f>
        <v xml:space="preserve"> </v>
      </c>
      <c r="M22" s="7">
        <f>IF(A22=" ",0,1)</f>
        <v>0</v>
      </c>
    </row>
    <row r="23" spans="1:13" ht="19.149999999999999" customHeight="1" x14ac:dyDescent="0.6">
      <c r="A23" s="58"/>
      <c r="B23" s="45">
        <v>2</v>
      </c>
      <c r="C23" s="45" t="s">
        <v>266</v>
      </c>
      <c r="D23" s="46"/>
      <c r="E23" s="47"/>
      <c r="F23" s="47"/>
      <c r="G23" s="48"/>
      <c r="H23" s="49"/>
      <c r="I23" s="50" t="str">
        <f t="shared" si="0"/>
        <v/>
      </c>
      <c r="J23" s="51" t="str">
        <f t="shared" si="1"/>
        <v/>
      </c>
      <c r="K23" s="62"/>
      <c r="L23" s="70"/>
      <c r="M23" s="7"/>
    </row>
    <row r="24" spans="1:13" ht="19.149999999999999" customHeight="1" x14ac:dyDescent="0.6">
      <c r="A24" s="58"/>
      <c r="B24" s="45">
        <v>3</v>
      </c>
      <c r="C24" s="45" t="s">
        <v>268</v>
      </c>
      <c r="D24" s="46"/>
      <c r="E24" s="47"/>
      <c r="F24" s="47"/>
      <c r="G24" s="48"/>
      <c r="H24" s="49"/>
      <c r="I24" s="50" t="str">
        <f t="shared" si="0"/>
        <v/>
      </c>
      <c r="J24" s="51" t="str">
        <f t="shared" si="1"/>
        <v/>
      </c>
      <c r="K24" s="62"/>
      <c r="L24" s="70"/>
      <c r="M24" s="7"/>
    </row>
    <row r="25" spans="1:13" ht="19.149999999999999" customHeight="1" x14ac:dyDescent="0.6">
      <c r="A25" s="58"/>
      <c r="B25" s="45">
        <v>4</v>
      </c>
      <c r="C25" s="45" t="s">
        <v>270</v>
      </c>
      <c r="D25" s="46"/>
      <c r="E25" s="47"/>
      <c r="F25" s="47"/>
      <c r="G25" s="48"/>
      <c r="H25" s="49"/>
      <c r="I25" s="50" t="str">
        <f t="shared" si="0"/>
        <v/>
      </c>
      <c r="J25" s="51" t="str">
        <f t="shared" si="1"/>
        <v/>
      </c>
      <c r="K25" s="62"/>
      <c r="L25" s="70"/>
      <c r="M25" s="7"/>
    </row>
    <row r="26" spans="1:13" ht="19.149999999999999" customHeight="1" x14ac:dyDescent="0.6">
      <c r="A26" s="58"/>
      <c r="B26" s="45"/>
      <c r="C26" s="45"/>
      <c r="D26" s="84"/>
      <c r="E26" s="85"/>
      <c r="F26" s="85"/>
      <c r="G26" s="86"/>
      <c r="H26" s="87"/>
      <c r="I26" s="88"/>
      <c r="J26" s="89"/>
      <c r="K26" s="90"/>
      <c r="L26" s="71"/>
      <c r="M26" s="7"/>
    </row>
    <row r="27" spans="1:13" ht="19.149999999999999" customHeight="1" x14ac:dyDescent="0.6">
      <c r="A27" s="59" t="str">
        <f>IF(D27=0," ",$B$2&amp;"C")</f>
        <v xml:space="preserve"> </v>
      </c>
      <c r="B27" s="38">
        <v>1</v>
      </c>
      <c r="C27" s="38" t="s">
        <v>264</v>
      </c>
      <c r="D27" s="46"/>
      <c r="E27" s="47"/>
      <c r="F27" s="47"/>
      <c r="G27" s="48"/>
      <c r="H27" s="49"/>
      <c r="I27" s="50" t="str">
        <f t="shared" si="0"/>
        <v/>
      </c>
      <c r="J27" s="51" t="str">
        <f t="shared" si="1"/>
        <v/>
      </c>
      <c r="K27" s="62"/>
      <c r="L27" s="69" t="str">
        <f>IF(A27=" "," ",4000)</f>
        <v xml:space="preserve"> </v>
      </c>
      <c r="M27" s="7">
        <f>IF(A27=" ",0,1)</f>
        <v>0</v>
      </c>
    </row>
    <row r="28" spans="1:13" ht="19.149999999999999" customHeight="1" x14ac:dyDescent="0.6">
      <c r="A28" s="58"/>
      <c r="B28" s="45">
        <v>2</v>
      </c>
      <c r="C28" s="45" t="s">
        <v>266</v>
      </c>
      <c r="D28" s="46"/>
      <c r="E28" s="47"/>
      <c r="F28" s="47"/>
      <c r="G28" s="48"/>
      <c r="H28" s="49"/>
      <c r="I28" s="50" t="str">
        <f t="shared" si="0"/>
        <v/>
      </c>
      <c r="J28" s="51" t="str">
        <f t="shared" si="1"/>
        <v/>
      </c>
      <c r="K28" s="62"/>
      <c r="L28" s="70"/>
      <c r="M28" s="7"/>
    </row>
    <row r="29" spans="1:13" ht="19.149999999999999" customHeight="1" x14ac:dyDescent="0.6">
      <c r="A29" s="58"/>
      <c r="B29" s="45">
        <v>3</v>
      </c>
      <c r="C29" s="45" t="s">
        <v>268</v>
      </c>
      <c r="D29" s="46"/>
      <c r="E29" s="47"/>
      <c r="F29" s="47"/>
      <c r="G29" s="48"/>
      <c r="H29" s="49"/>
      <c r="I29" s="50" t="str">
        <f t="shared" si="0"/>
        <v/>
      </c>
      <c r="J29" s="51" t="str">
        <f t="shared" si="1"/>
        <v/>
      </c>
      <c r="K29" s="62"/>
      <c r="L29" s="70"/>
      <c r="M29" s="7"/>
    </row>
    <row r="30" spans="1:13" ht="19.149999999999999" customHeight="1" x14ac:dyDescent="0.6">
      <c r="A30" s="58"/>
      <c r="B30" s="45">
        <v>4</v>
      </c>
      <c r="C30" s="45" t="s">
        <v>270</v>
      </c>
      <c r="D30" s="46"/>
      <c r="E30" s="47"/>
      <c r="F30" s="47"/>
      <c r="G30" s="48"/>
      <c r="H30" s="49"/>
      <c r="I30" s="50" t="str">
        <f t="shared" si="0"/>
        <v/>
      </c>
      <c r="J30" s="51" t="str">
        <f t="shared" si="1"/>
        <v/>
      </c>
      <c r="K30" s="62"/>
      <c r="L30" s="70"/>
      <c r="M30" s="7"/>
    </row>
    <row r="31" spans="1:13" ht="19.149999999999999" customHeight="1" x14ac:dyDescent="0.6">
      <c r="A31" s="58"/>
      <c r="B31" s="45"/>
      <c r="C31" s="45"/>
      <c r="D31" s="84"/>
      <c r="E31" s="85"/>
      <c r="F31" s="85"/>
      <c r="G31" s="86"/>
      <c r="H31" s="87"/>
      <c r="I31" s="88"/>
      <c r="J31" s="89"/>
      <c r="K31" s="90"/>
      <c r="L31" s="71"/>
      <c r="M31" s="7"/>
    </row>
    <row r="32" spans="1:13" ht="19.149999999999999" customHeight="1" x14ac:dyDescent="0.6">
      <c r="A32" s="59" t="str">
        <f>IF(D32=0," ",$B$2&amp;"C")</f>
        <v xml:space="preserve"> </v>
      </c>
      <c r="B32" s="38">
        <v>1</v>
      </c>
      <c r="C32" s="38" t="s">
        <v>264</v>
      </c>
      <c r="D32" s="46"/>
      <c r="E32" s="47"/>
      <c r="F32" s="47"/>
      <c r="G32" s="48"/>
      <c r="H32" s="49"/>
      <c r="I32" s="50" t="str">
        <f t="shared" si="0"/>
        <v/>
      </c>
      <c r="J32" s="51" t="str">
        <f t="shared" si="1"/>
        <v/>
      </c>
      <c r="K32" s="62"/>
      <c r="L32" s="69" t="str">
        <f>IF(A32=" "," ",4000)</f>
        <v xml:space="preserve"> </v>
      </c>
      <c r="M32" s="7">
        <f>IF(A32=" ",0,1)</f>
        <v>0</v>
      </c>
    </row>
    <row r="33" spans="1:13" ht="19.149999999999999" customHeight="1" x14ac:dyDescent="0.6">
      <c r="A33" s="58"/>
      <c r="B33" s="45">
        <v>2</v>
      </c>
      <c r="C33" s="45" t="s">
        <v>266</v>
      </c>
      <c r="D33" s="46"/>
      <c r="E33" s="47"/>
      <c r="F33" s="47"/>
      <c r="G33" s="48"/>
      <c r="H33" s="49"/>
      <c r="I33" s="50" t="str">
        <f t="shared" si="0"/>
        <v/>
      </c>
      <c r="J33" s="51" t="str">
        <f t="shared" si="1"/>
        <v/>
      </c>
      <c r="K33" s="62"/>
      <c r="L33" s="70"/>
      <c r="M33" s="7"/>
    </row>
    <row r="34" spans="1:13" ht="19.149999999999999" customHeight="1" x14ac:dyDescent="0.6">
      <c r="A34" s="58"/>
      <c r="B34" s="45">
        <v>3</v>
      </c>
      <c r="C34" s="45" t="s">
        <v>268</v>
      </c>
      <c r="D34" s="46"/>
      <c r="E34" s="47"/>
      <c r="F34" s="47"/>
      <c r="G34" s="48"/>
      <c r="H34" s="49"/>
      <c r="I34" s="50" t="str">
        <f t="shared" si="0"/>
        <v/>
      </c>
      <c r="J34" s="51" t="str">
        <f t="shared" si="1"/>
        <v/>
      </c>
      <c r="K34" s="62"/>
      <c r="L34" s="70"/>
      <c r="M34" s="7"/>
    </row>
    <row r="35" spans="1:13" ht="19.149999999999999" customHeight="1" x14ac:dyDescent="0.6">
      <c r="A35" s="58"/>
      <c r="B35" s="45">
        <v>4</v>
      </c>
      <c r="C35" s="45" t="s">
        <v>270</v>
      </c>
      <c r="D35" s="46"/>
      <c r="E35" s="47"/>
      <c r="F35" s="47"/>
      <c r="G35" s="48"/>
      <c r="H35" s="49"/>
      <c r="I35" s="50" t="str">
        <f t="shared" si="0"/>
        <v/>
      </c>
      <c r="J35" s="51" t="str">
        <f t="shared" si="1"/>
        <v/>
      </c>
      <c r="K35" s="62"/>
      <c r="L35" s="70"/>
      <c r="M35" s="7"/>
    </row>
    <row r="36" spans="1:13" ht="19.149999999999999" customHeight="1" x14ac:dyDescent="0.6">
      <c r="A36" s="58"/>
      <c r="B36" s="45"/>
      <c r="C36" s="45"/>
      <c r="D36" s="84"/>
      <c r="E36" s="85"/>
      <c r="F36" s="85"/>
      <c r="G36" s="86"/>
      <c r="H36" s="87"/>
      <c r="I36" s="88"/>
      <c r="J36" s="89"/>
      <c r="K36" s="90"/>
      <c r="L36" s="71"/>
      <c r="M36" s="7"/>
    </row>
    <row r="37" spans="1:13" ht="19.149999999999999" customHeight="1" x14ac:dyDescent="0.6">
      <c r="A37" s="59" t="str">
        <f>IF(D37=0," ",$B$2&amp;"C")</f>
        <v xml:space="preserve"> </v>
      </c>
      <c r="B37" s="38">
        <v>1</v>
      </c>
      <c r="C37" s="38" t="s">
        <v>264</v>
      </c>
      <c r="D37" s="46"/>
      <c r="E37" s="47"/>
      <c r="F37" s="47"/>
      <c r="G37" s="48"/>
      <c r="H37" s="49"/>
      <c r="I37" s="50" t="str">
        <f t="shared" si="0"/>
        <v/>
      </c>
      <c r="J37" s="51" t="str">
        <f t="shared" si="1"/>
        <v/>
      </c>
      <c r="K37" s="62"/>
      <c r="L37" s="69" t="str">
        <f>IF(A37=" "," ",4000)</f>
        <v xml:space="preserve"> </v>
      </c>
      <c r="M37" s="7">
        <f>IF(A37=" ",0,1)</f>
        <v>0</v>
      </c>
    </row>
    <row r="38" spans="1:13" ht="19.149999999999999" customHeight="1" x14ac:dyDescent="0.6">
      <c r="A38" s="58"/>
      <c r="B38" s="45">
        <v>2</v>
      </c>
      <c r="C38" s="45" t="s">
        <v>266</v>
      </c>
      <c r="D38" s="46"/>
      <c r="E38" s="47"/>
      <c r="F38" s="47"/>
      <c r="G38" s="48"/>
      <c r="H38" s="49"/>
      <c r="I38" s="50" t="str">
        <f t="shared" si="0"/>
        <v/>
      </c>
      <c r="J38" s="51" t="str">
        <f t="shared" si="1"/>
        <v/>
      </c>
      <c r="K38" s="62"/>
      <c r="L38" s="70"/>
      <c r="M38" s="7"/>
    </row>
    <row r="39" spans="1:13" ht="19.149999999999999" customHeight="1" x14ac:dyDescent="0.6">
      <c r="A39" s="58"/>
      <c r="B39" s="45">
        <v>3</v>
      </c>
      <c r="C39" s="45" t="s">
        <v>268</v>
      </c>
      <c r="D39" s="46"/>
      <c r="E39" s="47"/>
      <c r="F39" s="47"/>
      <c r="G39" s="48"/>
      <c r="H39" s="49"/>
      <c r="I39" s="50" t="str">
        <f t="shared" si="0"/>
        <v/>
      </c>
      <c r="J39" s="51" t="str">
        <f t="shared" si="1"/>
        <v/>
      </c>
      <c r="K39" s="62"/>
      <c r="L39" s="70"/>
      <c r="M39" s="7"/>
    </row>
    <row r="40" spans="1:13" ht="19.149999999999999" customHeight="1" x14ac:dyDescent="0.6">
      <c r="A40" s="58"/>
      <c r="B40" s="45">
        <v>4</v>
      </c>
      <c r="C40" s="45" t="s">
        <v>270</v>
      </c>
      <c r="D40" s="46"/>
      <c r="E40" s="47"/>
      <c r="F40" s="47"/>
      <c r="G40" s="48"/>
      <c r="H40" s="49"/>
      <c r="I40" s="50" t="str">
        <f t="shared" si="0"/>
        <v/>
      </c>
      <c r="J40" s="51" t="str">
        <f t="shared" si="1"/>
        <v/>
      </c>
      <c r="K40" s="62"/>
      <c r="L40" s="70"/>
      <c r="M40" s="7"/>
    </row>
    <row r="41" spans="1:13" ht="19.149999999999999" customHeight="1" x14ac:dyDescent="0.6">
      <c r="A41" s="58"/>
      <c r="B41" s="45"/>
      <c r="C41" s="45"/>
      <c r="D41" s="84"/>
      <c r="E41" s="85"/>
      <c r="F41" s="85"/>
      <c r="G41" s="86"/>
      <c r="H41" s="87"/>
      <c r="I41" s="88"/>
      <c r="J41" s="89"/>
      <c r="K41" s="90"/>
      <c r="L41" s="71"/>
      <c r="M41" s="7"/>
    </row>
    <row r="42" spans="1:13" ht="19.149999999999999" customHeight="1" x14ac:dyDescent="0.6">
      <c r="A42" s="59" t="str">
        <f>IF(D42=0," ",$B$2&amp;"C")</f>
        <v xml:space="preserve"> </v>
      </c>
      <c r="B42" s="38">
        <v>1</v>
      </c>
      <c r="C42" s="38" t="s">
        <v>264</v>
      </c>
      <c r="D42" s="46"/>
      <c r="E42" s="47"/>
      <c r="F42" s="47"/>
      <c r="G42" s="48"/>
      <c r="H42" s="49"/>
      <c r="I42" s="50" t="str">
        <f t="shared" si="0"/>
        <v/>
      </c>
      <c r="J42" s="51" t="str">
        <f t="shared" si="1"/>
        <v/>
      </c>
      <c r="K42" s="62"/>
      <c r="L42" s="69" t="str">
        <f>IF(A42=" "," ",4000)</f>
        <v xml:space="preserve"> </v>
      </c>
      <c r="M42" s="7">
        <f>IF(A42=" ",0,1)</f>
        <v>0</v>
      </c>
    </row>
    <row r="43" spans="1:13" ht="19.149999999999999" customHeight="1" x14ac:dyDescent="0.6">
      <c r="A43" s="58"/>
      <c r="B43" s="45">
        <v>2</v>
      </c>
      <c r="C43" s="45" t="s">
        <v>266</v>
      </c>
      <c r="D43" s="46"/>
      <c r="E43" s="47"/>
      <c r="F43" s="47"/>
      <c r="G43" s="48"/>
      <c r="H43" s="49"/>
      <c r="I43" s="50" t="str">
        <f t="shared" si="0"/>
        <v/>
      </c>
      <c r="J43" s="51" t="str">
        <f t="shared" si="1"/>
        <v/>
      </c>
      <c r="K43" s="62"/>
      <c r="L43" s="70"/>
      <c r="M43" s="7"/>
    </row>
    <row r="44" spans="1:13" ht="19.149999999999999" customHeight="1" x14ac:dyDescent="0.6">
      <c r="A44" s="58"/>
      <c r="B44" s="45">
        <v>3</v>
      </c>
      <c r="C44" s="45" t="s">
        <v>268</v>
      </c>
      <c r="D44" s="46"/>
      <c r="E44" s="47"/>
      <c r="F44" s="47"/>
      <c r="G44" s="48"/>
      <c r="H44" s="49"/>
      <c r="I44" s="50" t="str">
        <f t="shared" si="0"/>
        <v/>
      </c>
      <c r="J44" s="51" t="str">
        <f t="shared" si="1"/>
        <v/>
      </c>
      <c r="K44" s="62"/>
      <c r="L44" s="70"/>
      <c r="M44" s="7"/>
    </row>
    <row r="45" spans="1:13" ht="19.149999999999999" customHeight="1" x14ac:dyDescent="0.6">
      <c r="A45" s="58"/>
      <c r="B45" s="45">
        <v>4</v>
      </c>
      <c r="C45" s="45" t="s">
        <v>270</v>
      </c>
      <c r="D45" s="46"/>
      <c r="E45" s="47"/>
      <c r="F45" s="47"/>
      <c r="G45" s="48"/>
      <c r="H45" s="49"/>
      <c r="I45" s="50" t="str">
        <f t="shared" si="0"/>
        <v/>
      </c>
      <c r="J45" s="51" t="str">
        <f t="shared" si="1"/>
        <v/>
      </c>
      <c r="K45" s="62"/>
      <c r="L45" s="70"/>
      <c r="M45" s="7"/>
    </row>
    <row r="46" spans="1:13" ht="19.149999999999999" customHeight="1" x14ac:dyDescent="0.6">
      <c r="A46" s="58"/>
      <c r="B46" s="45"/>
      <c r="C46" s="45"/>
      <c r="D46" s="84"/>
      <c r="E46" s="85"/>
      <c r="F46" s="85"/>
      <c r="G46" s="86"/>
      <c r="H46" s="87"/>
      <c r="I46" s="88"/>
      <c r="J46" s="89"/>
      <c r="K46" s="90"/>
      <c r="L46" s="70"/>
      <c r="M46" s="7"/>
    </row>
    <row r="47" spans="1:13" ht="19.5" customHeight="1" x14ac:dyDescent="0.6">
      <c r="H47" s="72" t="s">
        <v>251</v>
      </c>
      <c r="I47" s="169">
        <f>SUM(M7:M46)</f>
        <v>0</v>
      </c>
      <c r="J47" s="170"/>
      <c r="K47" s="91" t="s">
        <v>272</v>
      </c>
      <c r="L47" s="73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A3">
    <cfRule type="expression" dxfId="12" priority="11" stopIfTrue="1">
      <formula>MOD(ROW(),5)=1</formula>
    </cfRule>
  </conditionalFormatting>
  <conditionalFormatting sqref="A7:K46">
    <cfRule type="expression" dxfId="11" priority="1" stopIfTrue="1">
      <formula>MOD(ROW(),5)=1</formula>
    </cfRule>
  </conditionalFormatting>
  <conditionalFormatting sqref="D2">
    <cfRule type="expression" dxfId="10" priority="14" stopIfTrue="1">
      <formula>MOD(ROW(),5)=1</formula>
    </cfRule>
  </conditionalFormatting>
  <conditionalFormatting sqref="G2">
    <cfRule type="expression" dxfId="9" priority="16" stopIfTrue="1">
      <formula>MOD(ROW(),5)=1</formula>
    </cfRule>
  </conditionalFormatting>
  <dataValidations count="9">
    <dataValidation allowBlank="1" showInputMessage="1" showErrorMessage="1" promptTitle="氏名フリガナ" prompt="半角カタカナ_x000a_でも_x000a_全角カタカナ_x000a_でもどちらでも良い。_x000a_" sqref="F5:F7 F9:F64489" xr:uid="{00000000-0002-0000-0400-000000000000}"/>
    <dataValidation type="list" allowBlank="1" showErrorMessage="1" sqref="B2" xr:uid="{00000000-0002-0000-0400-000001000000}">
      <formula1>都道府県</formula1>
    </dataValidation>
    <dataValidation allowBlank="1" showErrorMessage="1" sqref="B1:C1 A4:D4 A1:A3 E1:F1 C2:G2 E3:J4 K1:HZ4" xr:uid="{00000000-0002-0000-0400-000002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4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400-000004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400-000005000000}"/>
    <dataValidation allowBlank="1" showInputMessage="1" showErrorMessage="1" promptTitle="クラス" prompt="入力しないでください。_x000a_自動計算します。" sqref="J48:J64489 J5:J46 K5:K64489" xr:uid="{00000000-0002-0000-0400-000006000000}"/>
    <dataValidation allowBlank="1" showInputMessage="1" showErrorMessage="1" promptTitle="年齢" prompt="入力しないでください。_x000a_自動計算します。" sqref="I5:I64489" xr:uid="{00000000-0002-0000-0400-000007000000}"/>
    <dataValidation type="list" allowBlank="1" showInputMessage="1" showErrorMessage="1" sqref="G5:G64489" xr:uid="{00000000-0002-0000-0400-000008000000}">
      <formula1>性別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66"/>
    <pageSetUpPr fitToPage="1"/>
  </sheetPr>
  <dimension ref="A1:U47"/>
  <sheetViews>
    <sheetView zoomScaleNormal="100" workbookViewId="0">
      <selection activeCell="F2" sqref="F2:F3"/>
    </sheetView>
  </sheetViews>
  <sheetFormatPr defaultColWidth="8.78515625" defaultRowHeight="13" x14ac:dyDescent="0.6"/>
  <cols>
    <col min="1" max="1" width="8.640625" style="7" customWidth="1"/>
    <col min="2" max="3" width="6.78515625" style="7" customWidth="1"/>
    <col min="4" max="4" width="6.35546875" style="7" customWidth="1"/>
    <col min="5" max="5" width="13.85546875" style="7" customWidth="1"/>
    <col min="6" max="6" width="15.85546875" style="7" customWidth="1"/>
    <col min="7" max="7" width="5.640625" style="7" bestFit="1" customWidth="1"/>
    <col min="8" max="8" width="10.640625" style="7" bestFit="1" customWidth="1"/>
    <col min="9" max="9" width="4.640625" style="7" bestFit="1" customWidth="1"/>
    <col min="10" max="10" width="7.35546875" style="24" bestFit="1" customWidth="1"/>
    <col min="11" max="11" width="18.5703125" style="24" customWidth="1"/>
    <col min="12" max="12" width="10.640625" style="56" customWidth="1"/>
    <col min="13" max="13" width="11.640625" style="28" hidden="1" customWidth="1"/>
    <col min="14" max="16384" width="8.78515625" style="7"/>
  </cols>
  <sheetData>
    <row r="1" spans="1:21" ht="22.5" customHeight="1" x14ac:dyDescent="0.6">
      <c r="A1" s="27" t="s">
        <v>76</v>
      </c>
      <c r="B1" s="121" t="str">
        <f>マスターズ・男子!B1</f>
        <v>第31回近畿マスターズ駅伝競走大会（2024年度）</v>
      </c>
      <c r="C1" s="36"/>
      <c r="D1" s="76"/>
      <c r="E1" s="34"/>
      <c r="F1" s="35"/>
      <c r="H1" s="37"/>
      <c r="I1" s="37"/>
      <c r="K1" s="37"/>
      <c r="M1" s="7"/>
    </row>
    <row r="2" spans="1:21" ht="22.5" customHeight="1" x14ac:dyDescent="0.6">
      <c r="A2" s="27" t="s">
        <v>77</v>
      </c>
      <c r="B2" s="120"/>
      <c r="C2" s="36" t="s">
        <v>245</v>
      </c>
      <c r="D2" s="119" t="str">
        <f>IFERROR(MATCH($B$2,都道府県,0),"")</f>
        <v/>
      </c>
      <c r="E2" s="75" t="s">
        <v>240</v>
      </c>
      <c r="F2" s="160"/>
      <c r="G2" s="29" t="s">
        <v>247</v>
      </c>
      <c r="H2" s="163"/>
      <c r="I2" s="164"/>
      <c r="J2" s="165"/>
      <c r="M2" s="7"/>
    </row>
    <row r="3" spans="1:21" ht="22.5" customHeight="1" x14ac:dyDescent="0.6">
      <c r="A3" s="177" t="s">
        <v>305</v>
      </c>
      <c r="B3" s="178"/>
      <c r="C3" s="178"/>
      <c r="D3" s="179"/>
      <c r="E3" s="74" t="s">
        <v>248</v>
      </c>
      <c r="F3" s="162"/>
      <c r="G3" s="31" t="s">
        <v>249</v>
      </c>
      <c r="H3" s="31"/>
      <c r="M3" s="7"/>
    </row>
    <row r="4" spans="1:21" ht="4.1500000000000004" customHeight="1" x14ac:dyDescent="0.6">
      <c r="B4" s="32"/>
      <c r="C4" s="32"/>
      <c r="D4" s="33"/>
      <c r="E4" s="33"/>
      <c r="F4" s="32"/>
      <c r="G4" s="31"/>
      <c r="J4" s="30"/>
      <c r="K4" s="30"/>
      <c r="M4" s="7"/>
    </row>
    <row r="5" spans="1:21" ht="36" customHeight="1" x14ac:dyDescent="0.6">
      <c r="A5" s="77" t="s">
        <v>236</v>
      </c>
      <c r="B5" s="78" t="s">
        <v>242</v>
      </c>
      <c r="C5" s="95" t="s">
        <v>302</v>
      </c>
      <c r="D5" s="79" t="s">
        <v>207</v>
      </c>
      <c r="E5" s="80" t="s">
        <v>0</v>
      </c>
      <c r="F5" s="81" t="s">
        <v>243</v>
      </c>
      <c r="G5" s="82" t="s">
        <v>1</v>
      </c>
      <c r="H5" s="79" t="s">
        <v>231</v>
      </c>
      <c r="I5" s="63" t="s">
        <v>2</v>
      </c>
      <c r="J5" s="64" t="s">
        <v>87</v>
      </c>
      <c r="K5" s="81" t="s">
        <v>244</v>
      </c>
      <c r="L5" s="83" t="s">
        <v>206</v>
      </c>
      <c r="M5" s="7"/>
    </row>
    <row r="6" spans="1:21" ht="1.5" customHeight="1" x14ac:dyDescent="0.6">
      <c r="A6" s="24"/>
      <c r="B6" s="52"/>
      <c r="C6" s="52"/>
      <c r="D6" s="53"/>
      <c r="E6" s="54"/>
      <c r="F6" s="55"/>
      <c r="G6" s="24"/>
      <c r="H6" s="53"/>
      <c r="I6" s="54"/>
      <c r="J6" s="55"/>
      <c r="K6" s="55"/>
      <c r="M6" s="7"/>
    </row>
    <row r="7" spans="1:21" ht="19.149999999999999" customHeight="1" x14ac:dyDescent="0.6">
      <c r="A7" s="59" t="str">
        <f>IF(D7=0," ",$B$2&amp;"A")</f>
        <v xml:space="preserve"> </v>
      </c>
      <c r="B7" s="38">
        <v>1</v>
      </c>
      <c r="C7" s="38" t="s">
        <v>274</v>
      </c>
      <c r="D7" s="118"/>
      <c r="E7" s="40"/>
      <c r="F7" s="40"/>
      <c r="G7" s="41"/>
      <c r="H7" s="42"/>
      <c r="I7" s="44" t="str">
        <f t="shared" ref="I7:I45" si="0">IF(ISBLANK($H7),"",DATEDIF($H7,年齢基準日,"Y"))</f>
        <v/>
      </c>
      <c r="J7" s="44" t="str">
        <f t="shared" ref="J7:J45" si="1">IF(D7="","",IF(G7="男","M",IF(G7="女","W","エラー"))&amp;VLOOKUP(I7,年齢クラス,2,FALSE))</f>
        <v/>
      </c>
      <c r="K7" s="61"/>
      <c r="L7" s="69" t="str">
        <f>IF(A7=" "," ",4000)</f>
        <v xml:space="preserve"> </v>
      </c>
      <c r="M7" s="7">
        <f>IF(A7=" ",0,1)</f>
        <v>0</v>
      </c>
    </row>
    <row r="8" spans="1:21" ht="19.149999999999999" customHeight="1" x14ac:dyDescent="0.6">
      <c r="A8" s="58"/>
      <c r="B8" s="45">
        <v>2</v>
      </c>
      <c r="C8" s="45" t="s">
        <v>274</v>
      </c>
      <c r="D8" s="46"/>
      <c r="E8" s="47"/>
      <c r="F8" s="47"/>
      <c r="G8" s="48"/>
      <c r="H8" s="49"/>
      <c r="I8" s="51" t="str">
        <f t="shared" si="0"/>
        <v/>
      </c>
      <c r="J8" s="51" t="str">
        <f t="shared" si="1"/>
        <v/>
      </c>
      <c r="K8" s="62"/>
      <c r="L8" s="70"/>
      <c r="M8" s="7"/>
    </row>
    <row r="9" spans="1:21" ht="19.149999999999999" customHeight="1" x14ac:dyDescent="0.6">
      <c r="A9" s="58"/>
      <c r="B9" s="45">
        <v>3</v>
      </c>
      <c r="C9" s="45" t="s">
        <v>274</v>
      </c>
      <c r="D9" s="46"/>
      <c r="E9" s="47"/>
      <c r="F9" s="47"/>
      <c r="G9" s="48"/>
      <c r="H9" s="49"/>
      <c r="I9" s="51" t="str">
        <f t="shared" si="0"/>
        <v/>
      </c>
      <c r="J9" s="51" t="str">
        <f t="shared" si="1"/>
        <v/>
      </c>
      <c r="K9" s="62"/>
      <c r="L9" s="70"/>
      <c r="M9" s="7"/>
    </row>
    <row r="10" spans="1:21" ht="19.149999999999999" customHeight="1" x14ac:dyDescent="0.6">
      <c r="A10" s="58"/>
      <c r="B10" s="45">
        <v>4</v>
      </c>
      <c r="C10" s="45" t="s">
        <v>274</v>
      </c>
      <c r="D10" s="46"/>
      <c r="E10" s="47"/>
      <c r="F10" s="47"/>
      <c r="G10" s="48"/>
      <c r="H10" s="49"/>
      <c r="I10" s="51" t="str">
        <f t="shared" si="0"/>
        <v/>
      </c>
      <c r="J10" s="51" t="str">
        <f t="shared" si="1"/>
        <v/>
      </c>
      <c r="K10" s="62"/>
      <c r="L10" s="70"/>
      <c r="M10" s="7"/>
    </row>
    <row r="11" spans="1:21" ht="19.149999999999999" customHeight="1" x14ac:dyDescent="0.6">
      <c r="A11" s="58"/>
      <c r="B11" s="45"/>
      <c r="C11" s="45"/>
      <c r="D11" s="84"/>
      <c r="E11" s="85"/>
      <c r="F11" s="85"/>
      <c r="G11" s="86"/>
      <c r="H11" s="87"/>
      <c r="I11" s="89"/>
      <c r="J11" s="89"/>
      <c r="K11" s="90"/>
      <c r="L11" s="71"/>
      <c r="M11" s="7"/>
      <c r="O11" s="46"/>
      <c r="P11" s="47"/>
      <c r="Q11" s="47"/>
      <c r="R11" s="48"/>
      <c r="S11" s="49"/>
      <c r="T11" s="51"/>
      <c r="U11" s="51"/>
    </row>
    <row r="12" spans="1:21" ht="19.149999999999999" customHeight="1" x14ac:dyDescent="0.6">
      <c r="A12" s="59"/>
      <c r="B12" s="38">
        <v>1</v>
      </c>
      <c r="C12" s="38" t="s">
        <v>273</v>
      </c>
      <c r="D12" s="46"/>
      <c r="E12" s="47"/>
      <c r="F12" s="47"/>
      <c r="G12" s="48"/>
      <c r="H12" s="49"/>
      <c r="I12" s="51"/>
      <c r="J12" s="51"/>
      <c r="K12" s="62"/>
      <c r="L12" s="69"/>
      <c r="M12" s="7">
        <f>IF(A12=" ",0,1)</f>
        <v>1</v>
      </c>
    </row>
    <row r="13" spans="1:21" ht="19.149999999999999" customHeight="1" x14ac:dyDescent="0.6">
      <c r="A13" s="60"/>
      <c r="B13" s="45">
        <v>2</v>
      </c>
      <c r="C13" s="45" t="s">
        <v>273</v>
      </c>
      <c r="D13" s="46"/>
      <c r="E13" s="47"/>
      <c r="F13" s="47"/>
      <c r="G13" s="48"/>
      <c r="H13" s="49"/>
      <c r="I13" s="51"/>
      <c r="J13" s="51"/>
      <c r="K13" s="62"/>
      <c r="L13" s="70"/>
      <c r="M13" s="7"/>
      <c r="O13" s="46"/>
      <c r="P13" s="47"/>
      <c r="Q13" s="47"/>
      <c r="R13" s="48"/>
      <c r="S13" s="49"/>
      <c r="T13" s="51"/>
      <c r="U13" s="51"/>
    </row>
    <row r="14" spans="1:21" ht="19.149999999999999" customHeight="1" x14ac:dyDescent="0.6">
      <c r="A14" s="60"/>
      <c r="B14" s="45">
        <v>3</v>
      </c>
      <c r="C14" s="45" t="s">
        <v>273</v>
      </c>
      <c r="D14" s="46"/>
      <c r="E14" s="47"/>
      <c r="F14" s="47"/>
      <c r="G14" s="48"/>
      <c r="H14" s="49"/>
      <c r="I14" s="51"/>
      <c r="J14" s="51"/>
      <c r="K14" s="62"/>
      <c r="L14" s="70"/>
      <c r="M14" s="7"/>
    </row>
    <row r="15" spans="1:21" ht="19.149999999999999" customHeight="1" x14ac:dyDescent="0.6">
      <c r="A15" s="60"/>
      <c r="B15" s="45">
        <v>4</v>
      </c>
      <c r="C15" s="45" t="s">
        <v>273</v>
      </c>
      <c r="D15" s="46"/>
      <c r="E15" s="47"/>
      <c r="F15" s="47"/>
      <c r="G15" s="48"/>
      <c r="H15" s="49"/>
      <c r="I15" s="51"/>
      <c r="J15" s="51"/>
      <c r="K15" s="62"/>
      <c r="L15" s="70"/>
      <c r="M15" s="7"/>
    </row>
    <row r="16" spans="1:21" ht="19.149999999999999" customHeight="1" x14ac:dyDescent="0.6">
      <c r="A16" s="60"/>
      <c r="B16" s="45"/>
      <c r="C16" s="45"/>
      <c r="D16" s="84"/>
      <c r="E16" s="85"/>
      <c r="F16" s="85"/>
      <c r="G16" s="86"/>
      <c r="H16" s="87"/>
      <c r="I16" s="89"/>
      <c r="J16" s="89"/>
      <c r="K16" s="90"/>
      <c r="L16" s="71"/>
      <c r="M16" s="7"/>
    </row>
    <row r="17" spans="1:13" ht="19.149999999999999" customHeight="1" x14ac:dyDescent="0.6">
      <c r="A17" s="59" t="str">
        <f>IF(D17=0," ",$B$2&amp;"C")</f>
        <v xml:space="preserve"> </v>
      </c>
      <c r="B17" s="38">
        <v>1</v>
      </c>
      <c r="C17" s="38" t="s">
        <v>273</v>
      </c>
      <c r="D17" s="46"/>
      <c r="E17" s="47"/>
      <c r="F17" s="47"/>
      <c r="G17" s="48"/>
      <c r="H17" s="49"/>
      <c r="I17" s="51" t="str">
        <f t="shared" si="0"/>
        <v/>
      </c>
      <c r="J17" s="51" t="str">
        <f t="shared" si="1"/>
        <v/>
      </c>
      <c r="K17" s="62"/>
      <c r="L17" s="69" t="str">
        <f>IF(A17=" "," ",4000)</f>
        <v xml:space="preserve"> </v>
      </c>
      <c r="M17" s="7">
        <f>IF(A17=" ",0,1)</f>
        <v>0</v>
      </c>
    </row>
    <row r="18" spans="1:13" ht="19.149999999999999" customHeight="1" x14ac:dyDescent="0.6">
      <c r="A18" s="58"/>
      <c r="B18" s="45">
        <v>2</v>
      </c>
      <c r="C18" s="45" t="s">
        <v>273</v>
      </c>
      <c r="D18" s="46"/>
      <c r="E18" s="47"/>
      <c r="F18" s="47"/>
      <c r="G18" s="48"/>
      <c r="H18" s="49"/>
      <c r="I18" s="51" t="str">
        <f t="shared" si="0"/>
        <v/>
      </c>
      <c r="J18" s="51" t="str">
        <f t="shared" si="1"/>
        <v/>
      </c>
      <c r="K18" s="62"/>
      <c r="L18" s="70"/>
      <c r="M18" s="7"/>
    </row>
    <row r="19" spans="1:13" ht="19.149999999999999" customHeight="1" x14ac:dyDescent="0.6">
      <c r="A19" s="58"/>
      <c r="B19" s="45">
        <v>3</v>
      </c>
      <c r="C19" s="45" t="s">
        <v>273</v>
      </c>
      <c r="D19" s="46"/>
      <c r="E19" s="47"/>
      <c r="F19" s="47"/>
      <c r="G19" s="48"/>
      <c r="H19" s="49"/>
      <c r="I19" s="51" t="str">
        <f t="shared" si="0"/>
        <v/>
      </c>
      <c r="J19" s="51" t="str">
        <f t="shared" si="1"/>
        <v/>
      </c>
      <c r="K19" s="62"/>
      <c r="L19" s="70"/>
      <c r="M19" s="7"/>
    </row>
    <row r="20" spans="1:13" ht="19.149999999999999" customHeight="1" x14ac:dyDescent="0.6">
      <c r="A20" s="58"/>
      <c r="B20" s="45">
        <v>4</v>
      </c>
      <c r="C20" s="45" t="s">
        <v>273</v>
      </c>
      <c r="D20" s="46"/>
      <c r="E20" s="47"/>
      <c r="F20" s="47"/>
      <c r="G20" s="48"/>
      <c r="H20" s="49"/>
      <c r="I20" s="51" t="str">
        <f t="shared" si="0"/>
        <v/>
      </c>
      <c r="J20" s="51" t="str">
        <f t="shared" si="1"/>
        <v/>
      </c>
      <c r="K20" s="62"/>
      <c r="L20" s="70"/>
      <c r="M20" s="7"/>
    </row>
    <row r="21" spans="1:13" ht="19.149999999999999" customHeight="1" x14ac:dyDescent="0.6">
      <c r="A21" s="58"/>
      <c r="B21" s="45"/>
      <c r="C21" s="45"/>
      <c r="D21" s="84"/>
      <c r="E21" s="85"/>
      <c r="F21" s="85"/>
      <c r="G21" s="86"/>
      <c r="H21" s="87"/>
      <c r="I21" s="89"/>
      <c r="J21" s="89"/>
      <c r="K21" s="90"/>
      <c r="L21" s="71"/>
      <c r="M21" s="7"/>
    </row>
    <row r="22" spans="1:13" ht="19.149999999999999" customHeight="1" x14ac:dyDescent="0.6">
      <c r="A22" s="59" t="str">
        <f>IF(D22=0," ",$B$2&amp;"D")</f>
        <v xml:space="preserve"> </v>
      </c>
      <c r="B22" s="38">
        <v>1</v>
      </c>
      <c r="C22" s="38" t="s">
        <v>273</v>
      </c>
      <c r="D22" s="46"/>
      <c r="E22" s="47"/>
      <c r="F22" s="47"/>
      <c r="G22" s="48"/>
      <c r="H22" s="49"/>
      <c r="I22" s="51" t="str">
        <f t="shared" si="0"/>
        <v/>
      </c>
      <c r="J22" s="51" t="str">
        <f t="shared" si="1"/>
        <v/>
      </c>
      <c r="K22" s="62"/>
      <c r="L22" s="69" t="str">
        <f>IF(A22=" "," ",4000)</f>
        <v xml:space="preserve"> </v>
      </c>
      <c r="M22" s="7">
        <f>IF(A22=" ",0,1)</f>
        <v>0</v>
      </c>
    </row>
    <row r="23" spans="1:13" ht="19.149999999999999" customHeight="1" x14ac:dyDescent="0.6">
      <c r="A23" s="58"/>
      <c r="B23" s="45">
        <v>2</v>
      </c>
      <c r="C23" s="45" t="s">
        <v>273</v>
      </c>
      <c r="D23" s="46"/>
      <c r="E23" s="47"/>
      <c r="F23" s="47"/>
      <c r="G23" s="48"/>
      <c r="H23" s="49"/>
      <c r="I23" s="51" t="str">
        <f t="shared" si="0"/>
        <v/>
      </c>
      <c r="J23" s="51" t="str">
        <f t="shared" si="1"/>
        <v/>
      </c>
      <c r="K23" s="62"/>
      <c r="L23" s="70"/>
      <c r="M23" s="7"/>
    </row>
    <row r="24" spans="1:13" ht="19.149999999999999" customHeight="1" x14ac:dyDescent="0.6">
      <c r="A24" s="58"/>
      <c r="B24" s="45">
        <v>3</v>
      </c>
      <c r="C24" s="45" t="s">
        <v>273</v>
      </c>
      <c r="D24" s="46"/>
      <c r="E24" s="47"/>
      <c r="F24" s="47"/>
      <c r="G24" s="48"/>
      <c r="H24" s="49"/>
      <c r="I24" s="51" t="str">
        <f t="shared" si="0"/>
        <v/>
      </c>
      <c r="J24" s="51" t="str">
        <f t="shared" si="1"/>
        <v/>
      </c>
      <c r="K24" s="62"/>
      <c r="L24" s="70"/>
      <c r="M24" s="7"/>
    </row>
    <row r="25" spans="1:13" ht="19.149999999999999" customHeight="1" x14ac:dyDescent="0.6">
      <c r="A25" s="58"/>
      <c r="B25" s="45">
        <v>4</v>
      </c>
      <c r="C25" s="45" t="s">
        <v>273</v>
      </c>
      <c r="D25" s="46"/>
      <c r="E25" s="47"/>
      <c r="F25" s="47"/>
      <c r="G25" s="48"/>
      <c r="H25" s="49"/>
      <c r="I25" s="51" t="str">
        <f t="shared" si="0"/>
        <v/>
      </c>
      <c r="J25" s="51" t="str">
        <f t="shared" si="1"/>
        <v/>
      </c>
      <c r="K25" s="62"/>
      <c r="L25" s="70"/>
      <c r="M25" s="7"/>
    </row>
    <row r="26" spans="1:13" ht="19.149999999999999" customHeight="1" x14ac:dyDescent="0.6">
      <c r="A26" s="58"/>
      <c r="B26" s="45"/>
      <c r="C26" s="45"/>
      <c r="D26" s="84"/>
      <c r="E26" s="85"/>
      <c r="F26" s="85"/>
      <c r="G26" s="86"/>
      <c r="H26" s="87"/>
      <c r="I26" s="89"/>
      <c r="J26" s="89"/>
      <c r="K26" s="90"/>
      <c r="L26" s="71"/>
      <c r="M26" s="7"/>
    </row>
    <row r="27" spans="1:13" ht="19.149999999999999" customHeight="1" x14ac:dyDescent="0.6">
      <c r="A27" s="59" t="str">
        <f>IF(D27=0," ",$B$2&amp;"E")</f>
        <v xml:space="preserve"> </v>
      </c>
      <c r="B27" s="38">
        <v>1</v>
      </c>
      <c r="C27" s="38" t="s">
        <v>273</v>
      </c>
      <c r="D27" s="46"/>
      <c r="E27" s="47"/>
      <c r="F27" s="47"/>
      <c r="G27" s="48"/>
      <c r="H27" s="49"/>
      <c r="I27" s="51" t="str">
        <f t="shared" si="0"/>
        <v/>
      </c>
      <c r="J27" s="51" t="str">
        <f t="shared" si="1"/>
        <v/>
      </c>
      <c r="K27" s="62"/>
      <c r="L27" s="69" t="str">
        <f>IF(A27=" "," ",4000)</f>
        <v xml:space="preserve"> </v>
      </c>
      <c r="M27" s="7">
        <f>IF(A27=" ",0,1)</f>
        <v>0</v>
      </c>
    </row>
    <row r="28" spans="1:13" ht="19.149999999999999" customHeight="1" x14ac:dyDescent="0.6">
      <c r="A28" s="58"/>
      <c r="B28" s="45">
        <v>2</v>
      </c>
      <c r="C28" s="45" t="s">
        <v>273</v>
      </c>
      <c r="D28" s="46"/>
      <c r="E28" s="47"/>
      <c r="F28" s="47"/>
      <c r="G28" s="48"/>
      <c r="H28" s="49"/>
      <c r="I28" s="51" t="str">
        <f t="shared" si="0"/>
        <v/>
      </c>
      <c r="J28" s="51" t="str">
        <f t="shared" si="1"/>
        <v/>
      </c>
      <c r="K28" s="62"/>
      <c r="L28" s="70"/>
      <c r="M28" s="7"/>
    </row>
    <row r="29" spans="1:13" ht="19.149999999999999" customHeight="1" x14ac:dyDescent="0.6">
      <c r="A29" s="58"/>
      <c r="B29" s="45">
        <v>3</v>
      </c>
      <c r="C29" s="45" t="s">
        <v>273</v>
      </c>
      <c r="D29" s="46"/>
      <c r="E29" s="47"/>
      <c r="F29" s="47"/>
      <c r="G29" s="48"/>
      <c r="H29" s="49"/>
      <c r="I29" s="51" t="str">
        <f t="shared" si="0"/>
        <v/>
      </c>
      <c r="J29" s="51" t="str">
        <f t="shared" si="1"/>
        <v/>
      </c>
      <c r="K29" s="62"/>
      <c r="L29" s="70"/>
      <c r="M29" s="7"/>
    </row>
    <row r="30" spans="1:13" ht="19.149999999999999" customHeight="1" x14ac:dyDescent="0.6">
      <c r="A30" s="58"/>
      <c r="B30" s="45">
        <v>4</v>
      </c>
      <c r="C30" s="45" t="s">
        <v>273</v>
      </c>
      <c r="D30" s="46"/>
      <c r="E30" s="47"/>
      <c r="F30" s="47"/>
      <c r="G30" s="48"/>
      <c r="H30" s="49"/>
      <c r="I30" s="51" t="str">
        <f t="shared" si="0"/>
        <v/>
      </c>
      <c r="J30" s="51" t="str">
        <f t="shared" si="1"/>
        <v/>
      </c>
      <c r="K30" s="62"/>
      <c r="L30" s="70"/>
      <c r="M30" s="7"/>
    </row>
    <row r="31" spans="1:13" ht="19.149999999999999" customHeight="1" x14ac:dyDescent="0.6">
      <c r="A31" s="58"/>
      <c r="B31" s="45"/>
      <c r="C31" s="45"/>
      <c r="D31" s="84"/>
      <c r="E31" s="85"/>
      <c r="F31" s="85"/>
      <c r="G31" s="86"/>
      <c r="H31" s="87"/>
      <c r="I31" s="89"/>
      <c r="J31" s="89"/>
      <c r="K31" s="90"/>
      <c r="L31" s="71"/>
      <c r="M31" s="7"/>
    </row>
    <row r="32" spans="1:13" ht="19.149999999999999" customHeight="1" x14ac:dyDescent="0.6">
      <c r="A32" s="59" t="str">
        <f>IF(D32=0," ",$B$2&amp;"F")</f>
        <v xml:space="preserve"> </v>
      </c>
      <c r="B32" s="38">
        <v>1</v>
      </c>
      <c r="C32" s="38" t="s">
        <v>273</v>
      </c>
      <c r="D32" s="46"/>
      <c r="E32" s="47"/>
      <c r="F32" s="47"/>
      <c r="G32" s="48"/>
      <c r="H32" s="49"/>
      <c r="I32" s="51" t="str">
        <f t="shared" si="0"/>
        <v/>
      </c>
      <c r="J32" s="51" t="str">
        <f t="shared" si="1"/>
        <v/>
      </c>
      <c r="K32" s="62"/>
      <c r="L32" s="69" t="str">
        <f>IF(A32=" "," ",4000)</f>
        <v xml:space="preserve"> </v>
      </c>
      <c r="M32" s="7">
        <f>IF(A32=" ",0,1)</f>
        <v>0</v>
      </c>
    </row>
    <row r="33" spans="1:13" ht="19.149999999999999" customHeight="1" x14ac:dyDescent="0.6">
      <c r="A33" s="58"/>
      <c r="B33" s="45">
        <v>2</v>
      </c>
      <c r="C33" s="45" t="s">
        <v>273</v>
      </c>
      <c r="D33" s="46"/>
      <c r="E33" s="47"/>
      <c r="F33" s="47"/>
      <c r="G33" s="48"/>
      <c r="H33" s="49"/>
      <c r="I33" s="51" t="str">
        <f t="shared" si="0"/>
        <v/>
      </c>
      <c r="J33" s="51" t="str">
        <f t="shared" si="1"/>
        <v/>
      </c>
      <c r="K33" s="62"/>
      <c r="L33" s="70"/>
      <c r="M33" s="7"/>
    </row>
    <row r="34" spans="1:13" ht="19.149999999999999" customHeight="1" x14ac:dyDescent="0.6">
      <c r="A34" s="58"/>
      <c r="B34" s="45">
        <v>3</v>
      </c>
      <c r="C34" s="45" t="s">
        <v>273</v>
      </c>
      <c r="D34" s="46"/>
      <c r="E34" s="47"/>
      <c r="F34" s="47"/>
      <c r="G34" s="48"/>
      <c r="H34" s="49"/>
      <c r="I34" s="51" t="str">
        <f t="shared" si="0"/>
        <v/>
      </c>
      <c r="J34" s="51" t="str">
        <f t="shared" si="1"/>
        <v/>
      </c>
      <c r="K34" s="62"/>
      <c r="L34" s="70"/>
      <c r="M34" s="7"/>
    </row>
    <row r="35" spans="1:13" ht="19.149999999999999" customHeight="1" x14ac:dyDescent="0.6">
      <c r="A35" s="58"/>
      <c r="B35" s="45">
        <v>4</v>
      </c>
      <c r="C35" s="45" t="s">
        <v>273</v>
      </c>
      <c r="D35" s="46"/>
      <c r="E35" s="47"/>
      <c r="F35" s="47"/>
      <c r="G35" s="48"/>
      <c r="H35" s="49"/>
      <c r="I35" s="51" t="str">
        <f t="shared" si="0"/>
        <v/>
      </c>
      <c r="J35" s="51" t="str">
        <f t="shared" si="1"/>
        <v/>
      </c>
      <c r="K35" s="62"/>
      <c r="L35" s="70"/>
      <c r="M35" s="7"/>
    </row>
    <row r="36" spans="1:13" ht="19.149999999999999" customHeight="1" x14ac:dyDescent="0.6">
      <c r="A36" s="58"/>
      <c r="B36" s="45"/>
      <c r="C36" s="45"/>
      <c r="D36" s="84"/>
      <c r="E36" s="85"/>
      <c r="F36" s="85"/>
      <c r="G36" s="86"/>
      <c r="H36" s="87"/>
      <c r="I36" s="89"/>
      <c r="J36" s="89"/>
      <c r="K36" s="90"/>
      <c r="L36" s="71"/>
      <c r="M36" s="7"/>
    </row>
    <row r="37" spans="1:13" ht="19.149999999999999" customHeight="1" x14ac:dyDescent="0.6">
      <c r="A37" s="59" t="str">
        <f>IF(D37=0," ",$B$2&amp;"G")</f>
        <v xml:space="preserve"> </v>
      </c>
      <c r="B37" s="38">
        <v>1</v>
      </c>
      <c r="C37" s="38" t="s">
        <v>273</v>
      </c>
      <c r="D37" s="46"/>
      <c r="E37" s="47"/>
      <c r="F37" s="47"/>
      <c r="G37" s="48"/>
      <c r="H37" s="49"/>
      <c r="I37" s="51" t="str">
        <f t="shared" si="0"/>
        <v/>
      </c>
      <c r="J37" s="51" t="str">
        <f t="shared" si="1"/>
        <v/>
      </c>
      <c r="K37" s="62"/>
      <c r="L37" s="69" t="str">
        <f>IF(A37=" "," ",4000)</f>
        <v xml:space="preserve"> </v>
      </c>
      <c r="M37" s="7">
        <f>IF(A37=" ",0,1)</f>
        <v>0</v>
      </c>
    </row>
    <row r="38" spans="1:13" ht="19.149999999999999" customHeight="1" x14ac:dyDescent="0.6">
      <c r="A38" s="58"/>
      <c r="B38" s="45">
        <v>2</v>
      </c>
      <c r="C38" s="45" t="s">
        <v>273</v>
      </c>
      <c r="D38" s="46"/>
      <c r="E38" s="47"/>
      <c r="F38" s="47"/>
      <c r="G38" s="48"/>
      <c r="H38" s="49"/>
      <c r="I38" s="51" t="str">
        <f t="shared" si="0"/>
        <v/>
      </c>
      <c r="J38" s="51" t="str">
        <f t="shared" si="1"/>
        <v/>
      </c>
      <c r="K38" s="62"/>
      <c r="L38" s="70"/>
      <c r="M38" s="7"/>
    </row>
    <row r="39" spans="1:13" ht="19.149999999999999" customHeight="1" x14ac:dyDescent="0.6">
      <c r="A39" s="58"/>
      <c r="B39" s="45">
        <v>3</v>
      </c>
      <c r="C39" s="45" t="s">
        <v>273</v>
      </c>
      <c r="D39" s="46"/>
      <c r="E39" s="47"/>
      <c r="F39" s="47"/>
      <c r="G39" s="48"/>
      <c r="H39" s="49"/>
      <c r="I39" s="51" t="str">
        <f t="shared" si="0"/>
        <v/>
      </c>
      <c r="J39" s="51" t="str">
        <f t="shared" si="1"/>
        <v/>
      </c>
      <c r="K39" s="62"/>
      <c r="L39" s="70"/>
      <c r="M39" s="7"/>
    </row>
    <row r="40" spans="1:13" ht="19.149999999999999" customHeight="1" x14ac:dyDescent="0.6">
      <c r="A40" s="58"/>
      <c r="B40" s="45">
        <v>4</v>
      </c>
      <c r="C40" s="45" t="s">
        <v>273</v>
      </c>
      <c r="D40" s="46"/>
      <c r="E40" s="47"/>
      <c r="F40" s="47"/>
      <c r="G40" s="48"/>
      <c r="H40" s="49"/>
      <c r="I40" s="51" t="str">
        <f t="shared" si="0"/>
        <v/>
      </c>
      <c r="J40" s="51" t="str">
        <f t="shared" si="1"/>
        <v/>
      </c>
      <c r="K40" s="62"/>
      <c r="L40" s="70"/>
      <c r="M40" s="7"/>
    </row>
    <row r="41" spans="1:13" ht="19.149999999999999" customHeight="1" x14ac:dyDescent="0.6">
      <c r="A41" s="58"/>
      <c r="B41" s="45"/>
      <c r="C41" s="45"/>
      <c r="D41" s="84"/>
      <c r="E41" s="85"/>
      <c r="F41" s="85"/>
      <c r="G41" s="86"/>
      <c r="H41" s="87"/>
      <c r="I41" s="89"/>
      <c r="J41" s="89"/>
      <c r="K41" s="90"/>
      <c r="L41" s="71"/>
      <c r="M41" s="7"/>
    </row>
    <row r="42" spans="1:13" ht="19.149999999999999" customHeight="1" x14ac:dyDescent="0.6">
      <c r="A42" s="59" t="str">
        <f>IF(D42=0," ",$B$2&amp;"H")</f>
        <v xml:space="preserve"> </v>
      </c>
      <c r="B42" s="38">
        <v>1</v>
      </c>
      <c r="C42" s="38" t="s">
        <v>273</v>
      </c>
      <c r="D42" s="46"/>
      <c r="E42" s="47"/>
      <c r="F42" s="47"/>
      <c r="G42" s="48"/>
      <c r="H42" s="49"/>
      <c r="I42" s="51" t="str">
        <f t="shared" si="0"/>
        <v/>
      </c>
      <c r="J42" s="51" t="str">
        <f t="shared" si="1"/>
        <v/>
      </c>
      <c r="K42" s="62"/>
      <c r="L42" s="69" t="str">
        <f>IF(A42=" "," ",4000)</f>
        <v xml:space="preserve"> </v>
      </c>
      <c r="M42" s="7">
        <f>IF(A42=" ",0,1)</f>
        <v>0</v>
      </c>
    </row>
    <row r="43" spans="1:13" ht="19.149999999999999" customHeight="1" x14ac:dyDescent="0.6">
      <c r="A43" s="58"/>
      <c r="B43" s="45">
        <v>2</v>
      </c>
      <c r="C43" s="45" t="s">
        <v>273</v>
      </c>
      <c r="D43" s="46"/>
      <c r="E43" s="47"/>
      <c r="F43" s="47"/>
      <c r="G43" s="48"/>
      <c r="H43" s="49"/>
      <c r="I43" s="51" t="str">
        <f t="shared" si="0"/>
        <v/>
      </c>
      <c r="J43" s="51" t="str">
        <f t="shared" si="1"/>
        <v/>
      </c>
      <c r="K43" s="62"/>
      <c r="L43" s="70"/>
      <c r="M43" s="7"/>
    </row>
    <row r="44" spans="1:13" ht="19.149999999999999" customHeight="1" x14ac:dyDescent="0.6">
      <c r="A44" s="58"/>
      <c r="B44" s="45">
        <v>3</v>
      </c>
      <c r="C44" s="45" t="s">
        <v>273</v>
      </c>
      <c r="D44" s="46"/>
      <c r="E44" s="47"/>
      <c r="F44" s="47"/>
      <c r="G44" s="48"/>
      <c r="H44" s="49"/>
      <c r="I44" s="51" t="str">
        <f t="shared" si="0"/>
        <v/>
      </c>
      <c r="J44" s="51" t="str">
        <f t="shared" si="1"/>
        <v/>
      </c>
      <c r="K44" s="62"/>
      <c r="L44" s="70"/>
      <c r="M44" s="7"/>
    </row>
    <row r="45" spans="1:13" ht="19.149999999999999" customHeight="1" x14ac:dyDescent="0.6">
      <c r="A45" s="58"/>
      <c r="B45" s="45">
        <v>4</v>
      </c>
      <c r="C45" s="45" t="s">
        <v>273</v>
      </c>
      <c r="D45" s="46"/>
      <c r="E45" s="47"/>
      <c r="F45" s="47"/>
      <c r="G45" s="48"/>
      <c r="H45" s="49"/>
      <c r="I45" s="51" t="str">
        <f t="shared" si="0"/>
        <v/>
      </c>
      <c r="J45" s="51" t="str">
        <f t="shared" si="1"/>
        <v/>
      </c>
      <c r="K45" s="62"/>
      <c r="L45" s="70"/>
      <c r="M45" s="7"/>
    </row>
    <row r="46" spans="1:13" ht="19.149999999999999" customHeight="1" x14ac:dyDescent="0.6">
      <c r="A46" s="58"/>
      <c r="B46" s="45"/>
      <c r="C46" s="45"/>
      <c r="D46" s="84"/>
      <c r="E46" s="85"/>
      <c r="F46" s="85"/>
      <c r="G46" s="86"/>
      <c r="H46" s="87"/>
      <c r="I46" s="88"/>
      <c r="J46" s="89"/>
      <c r="K46" s="90"/>
      <c r="L46" s="70"/>
      <c r="M46" s="7"/>
    </row>
    <row r="47" spans="1:13" ht="19.5" customHeight="1" x14ac:dyDescent="0.6">
      <c r="H47" s="72" t="s">
        <v>251</v>
      </c>
      <c r="I47" s="169">
        <f>SUM(M7:M11)</f>
        <v>0</v>
      </c>
      <c r="J47" s="170"/>
      <c r="K47" s="91" t="s">
        <v>275</v>
      </c>
      <c r="L47" s="73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A3">
    <cfRule type="expression" dxfId="8" priority="14" stopIfTrue="1">
      <formula>MOD(ROW(),5)=1</formula>
    </cfRule>
  </conditionalFormatting>
  <conditionalFormatting sqref="A7:K46">
    <cfRule type="expression" dxfId="7" priority="1" stopIfTrue="1">
      <formula>MOD(ROW(),5)=1</formula>
    </cfRule>
  </conditionalFormatting>
  <conditionalFormatting sqref="D2">
    <cfRule type="expression" dxfId="6" priority="17" stopIfTrue="1">
      <formula>MOD(ROW(),5)=1</formula>
    </cfRule>
  </conditionalFormatting>
  <conditionalFormatting sqref="G2">
    <cfRule type="expression" dxfId="5" priority="19" stopIfTrue="1">
      <formula>MOD(ROW(),5)=1</formula>
    </cfRule>
  </conditionalFormatting>
  <conditionalFormatting sqref="O11:U11 O13:U13">
    <cfRule type="expression" dxfId="4" priority="20" stopIfTrue="1">
      <formula>MOD(ROW(),5)=1</formula>
    </cfRule>
  </conditionalFormatting>
  <dataValidations count="9">
    <dataValidation allowBlank="1" showInputMessage="1" showErrorMessage="1" promptTitle="クラス" prompt="入力しないでください。_x000a_自動計算します。" sqref="J48:J64489 U11 U13 K5:K64489 J5:J46" xr:uid="{00000000-0002-0000-0500-000000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500-000001000000}"/>
    <dataValidation allowBlank="1" showErrorMessage="1" sqref="B1:C1 A4:D4 A1:A3 E1:F1 C2:G2 E3:J4 K1:HZ4" xr:uid="{00000000-0002-0000-0500-000002000000}"/>
    <dataValidation type="list" allowBlank="1" showErrorMessage="1" sqref="B2" xr:uid="{00000000-0002-0000-0500-000003000000}">
      <formula1>都道府県</formula1>
    </dataValidation>
    <dataValidation allowBlank="1" showInputMessage="1" showErrorMessage="1" promptTitle="氏名フリガナ" prompt="半角カタカナ_x000a_でも_x000a_全角カタカナ_x000a_でもどちらでも良い。_x000a_" sqref="F5:F7 Q11 Q13 F9:F64489" xr:uid="{00000000-0002-0000-0500-000004000000}"/>
    <dataValidation type="list" allowBlank="1" showInputMessage="1" showErrorMessage="1" sqref="R11 R13 G5:G64489" xr:uid="{00000000-0002-0000-0500-000005000000}">
      <formula1>性別</formula1>
    </dataValidation>
    <dataValidation allowBlank="1" showInputMessage="1" showErrorMessage="1" promptTitle="年齢" prompt="入力しないでください。_x000a_自動計算します。" sqref="T11 T13 I5:I64489" xr:uid="{00000000-0002-0000-0500-000006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O11 O13 D5:D64489" xr:uid="{00000000-0002-0000-0500-000007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S11 S13 H7:H46" xr:uid="{00000000-0002-0000-0500-000008000000}"/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7"/>
  <sheetViews>
    <sheetView zoomScaleNormal="100" workbookViewId="0">
      <selection activeCell="F2" sqref="F2:F3"/>
    </sheetView>
  </sheetViews>
  <sheetFormatPr defaultColWidth="8.78515625" defaultRowHeight="13" x14ac:dyDescent="0.6"/>
  <cols>
    <col min="1" max="1" width="8.640625" style="7" customWidth="1"/>
    <col min="2" max="3" width="6.78515625" style="7" customWidth="1"/>
    <col min="4" max="4" width="6.35546875" style="7" customWidth="1"/>
    <col min="5" max="5" width="13.85546875" style="7" customWidth="1"/>
    <col min="6" max="6" width="15.85546875" style="7" customWidth="1"/>
    <col min="7" max="7" width="5.640625" style="7" bestFit="1" customWidth="1"/>
    <col min="8" max="8" width="10.640625" style="7" bestFit="1" customWidth="1"/>
    <col min="9" max="9" width="4.640625" style="7" bestFit="1" customWidth="1"/>
    <col min="10" max="10" width="7.35546875" style="24" bestFit="1" customWidth="1"/>
    <col min="11" max="11" width="18.5703125" style="24" customWidth="1"/>
    <col min="12" max="12" width="10.640625" style="56" customWidth="1"/>
    <col min="13" max="13" width="11.640625" style="28" hidden="1" customWidth="1"/>
    <col min="14" max="16384" width="8.78515625" style="7"/>
  </cols>
  <sheetData>
    <row r="1" spans="1:13" ht="22.5" customHeight="1" x14ac:dyDescent="0.6">
      <c r="A1" s="27" t="s">
        <v>76</v>
      </c>
      <c r="B1" s="121" t="str">
        <f>マスターズ・男子!B1</f>
        <v>第31回近畿マスターズ駅伝競走大会（2024年度）</v>
      </c>
      <c r="C1" s="36"/>
      <c r="D1" s="76"/>
      <c r="E1" s="34"/>
      <c r="F1" s="35"/>
      <c r="H1" s="37"/>
      <c r="I1" s="37"/>
      <c r="K1" s="37"/>
      <c r="M1" s="7"/>
    </row>
    <row r="2" spans="1:13" ht="22.5" customHeight="1" x14ac:dyDescent="0.6">
      <c r="A2" s="27" t="s">
        <v>77</v>
      </c>
      <c r="B2" s="120"/>
      <c r="C2" s="36" t="s">
        <v>245</v>
      </c>
      <c r="D2" s="119" t="str">
        <f>IFERROR(MATCH($B$2,都道府県,0),"")</f>
        <v/>
      </c>
      <c r="E2" s="75" t="s">
        <v>240</v>
      </c>
      <c r="F2" s="160"/>
      <c r="G2" s="29" t="s">
        <v>247</v>
      </c>
      <c r="H2" s="163"/>
      <c r="I2" s="164"/>
      <c r="J2" s="165"/>
      <c r="M2" s="7"/>
    </row>
    <row r="3" spans="1:13" ht="22.5" customHeight="1" x14ac:dyDescent="0.6">
      <c r="A3" s="180" t="s">
        <v>277</v>
      </c>
      <c r="B3" s="181"/>
      <c r="C3" s="181"/>
      <c r="D3" s="182"/>
      <c r="E3" s="74" t="s">
        <v>248</v>
      </c>
      <c r="F3" s="162"/>
      <c r="G3" s="31" t="s">
        <v>249</v>
      </c>
      <c r="H3" s="31"/>
      <c r="M3" s="7"/>
    </row>
    <row r="4" spans="1:13" ht="4.1500000000000004" customHeight="1" x14ac:dyDescent="0.6">
      <c r="B4" s="32"/>
      <c r="C4" s="32"/>
      <c r="D4" s="33"/>
      <c r="E4" s="33"/>
      <c r="F4" s="32"/>
      <c r="G4" s="31"/>
      <c r="J4" s="30"/>
      <c r="K4" s="30"/>
      <c r="M4" s="7"/>
    </row>
    <row r="5" spans="1:13" ht="34.5" customHeight="1" x14ac:dyDescent="0.6">
      <c r="A5" s="77" t="s">
        <v>236</v>
      </c>
      <c r="B5" s="78" t="s">
        <v>242</v>
      </c>
      <c r="C5" s="95" t="s">
        <v>302</v>
      </c>
      <c r="D5" s="79" t="s">
        <v>207</v>
      </c>
      <c r="E5" s="80" t="s">
        <v>0</v>
      </c>
      <c r="F5" s="81" t="s">
        <v>243</v>
      </c>
      <c r="G5" s="82" t="s">
        <v>1</v>
      </c>
      <c r="H5" s="79" t="s">
        <v>231</v>
      </c>
      <c r="I5" s="63" t="s">
        <v>2</v>
      </c>
      <c r="J5" s="64" t="s">
        <v>87</v>
      </c>
      <c r="K5" s="81" t="s">
        <v>244</v>
      </c>
      <c r="L5" s="83" t="s">
        <v>206</v>
      </c>
      <c r="M5" s="7"/>
    </row>
    <row r="6" spans="1:13" ht="1.5" customHeight="1" x14ac:dyDescent="0.6">
      <c r="A6" s="24"/>
      <c r="B6" s="52"/>
      <c r="C6" s="52"/>
      <c r="D6" s="53"/>
      <c r="E6" s="54"/>
      <c r="F6" s="55"/>
      <c r="G6" s="24"/>
      <c r="H6" s="53"/>
      <c r="I6" s="54"/>
      <c r="J6" s="55"/>
      <c r="K6" s="55"/>
      <c r="M6" s="7"/>
    </row>
    <row r="7" spans="1:13" ht="19.149999999999999" customHeight="1" x14ac:dyDescent="0.6">
      <c r="A7" s="59" t="str">
        <f>IF(D7=0," ",$B$2&amp;"A")</f>
        <v xml:space="preserve"> </v>
      </c>
      <c r="B7" s="38">
        <v>1</v>
      </c>
      <c r="C7" s="38" t="s">
        <v>274</v>
      </c>
      <c r="D7" s="39"/>
      <c r="E7" s="40"/>
      <c r="F7" s="40"/>
      <c r="G7" s="41"/>
      <c r="H7" s="42"/>
      <c r="I7" s="44" t="str">
        <f t="shared" ref="I7:I45" si="0">IF(ISBLANK($H7),"",DATEDIF($H7,年齢基準日,"Y"))</f>
        <v/>
      </c>
      <c r="J7" s="44" t="str">
        <f t="shared" ref="J7:J45" si="1">IF(D7="","",IF(G7="男","M",IF(G7="女","W","エラー"))&amp;VLOOKUP(I7,年齢クラス,2,FALSE))</f>
        <v/>
      </c>
      <c r="K7" s="61"/>
      <c r="L7" s="69" t="str">
        <f>IF(A7=" "," ",4000)</f>
        <v xml:space="preserve"> </v>
      </c>
      <c r="M7" s="7">
        <f>IF(A7=" ",0,1)</f>
        <v>0</v>
      </c>
    </row>
    <row r="8" spans="1:13" ht="19.149999999999999" customHeight="1" x14ac:dyDescent="0.6">
      <c r="A8" s="58"/>
      <c r="B8" s="45">
        <v>2</v>
      </c>
      <c r="C8" s="45" t="s">
        <v>274</v>
      </c>
      <c r="D8" s="46"/>
      <c r="E8" s="47"/>
      <c r="F8" s="47"/>
      <c r="G8" s="48"/>
      <c r="H8" s="49"/>
      <c r="I8" s="51" t="str">
        <f t="shared" si="0"/>
        <v/>
      </c>
      <c r="J8" s="51" t="str">
        <f t="shared" si="1"/>
        <v/>
      </c>
      <c r="K8" s="62"/>
      <c r="L8" s="70"/>
      <c r="M8" s="7"/>
    </row>
    <row r="9" spans="1:13" ht="19.149999999999999" customHeight="1" x14ac:dyDescent="0.6">
      <c r="A9" s="58"/>
      <c r="B9" s="45">
        <v>3</v>
      </c>
      <c r="C9" s="45" t="s">
        <v>274</v>
      </c>
      <c r="D9" s="46"/>
      <c r="E9" s="47"/>
      <c r="F9" s="47"/>
      <c r="G9" s="48"/>
      <c r="H9" s="49"/>
      <c r="I9" s="51" t="str">
        <f t="shared" si="0"/>
        <v/>
      </c>
      <c r="J9" s="51" t="str">
        <f t="shared" si="1"/>
        <v/>
      </c>
      <c r="K9" s="62"/>
      <c r="L9" s="70"/>
      <c r="M9" s="7"/>
    </row>
    <row r="10" spans="1:13" ht="19.149999999999999" customHeight="1" x14ac:dyDescent="0.6">
      <c r="A10" s="58"/>
      <c r="B10" s="45">
        <v>4</v>
      </c>
      <c r="C10" s="45" t="s">
        <v>274</v>
      </c>
      <c r="D10" s="46"/>
      <c r="E10" s="47"/>
      <c r="F10" s="47"/>
      <c r="G10" s="48"/>
      <c r="H10" s="49"/>
      <c r="I10" s="51" t="str">
        <f t="shared" si="0"/>
        <v/>
      </c>
      <c r="J10" s="51" t="str">
        <f t="shared" si="1"/>
        <v/>
      </c>
      <c r="K10" s="62"/>
      <c r="L10" s="70"/>
      <c r="M10" s="7"/>
    </row>
    <row r="11" spans="1:13" ht="19.149999999999999" customHeight="1" x14ac:dyDescent="0.6">
      <c r="A11" s="58"/>
      <c r="B11" s="45"/>
      <c r="C11" s="45"/>
      <c r="D11" s="84"/>
      <c r="E11" s="85"/>
      <c r="F11" s="85"/>
      <c r="G11" s="86"/>
      <c r="H11" s="87"/>
      <c r="I11" s="89"/>
      <c r="J11" s="89"/>
      <c r="K11" s="90"/>
      <c r="L11" s="71"/>
      <c r="M11" s="7"/>
    </row>
    <row r="12" spans="1:13" ht="19.149999999999999" customHeight="1" x14ac:dyDescent="0.6">
      <c r="A12" s="59" t="str">
        <f>IF(D12=0," ",$B$2&amp;"B")</f>
        <v xml:space="preserve"> </v>
      </c>
      <c r="B12" s="38">
        <v>1</v>
      </c>
      <c r="C12" s="38" t="s">
        <v>273</v>
      </c>
      <c r="D12" s="46"/>
      <c r="E12" s="47"/>
      <c r="F12" s="47"/>
      <c r="G12" s="48"/>
      <c r="H12" s="49"/>
      <c r="I12" s="51" t="str">
        <f t="shared" si="0"/>
        <v/>
      </c>
      <c r="J12" s="51" t="str">
        <f t="shared" si="1"/>
        <v/>
      </c>
      <c r="K12" s="62"/>
      <c r="L12" s="69" t="str">
        <f>IF(A12=" "," ",4000)</f>
        <v xml:space="preserve"> </v>
      </c>
      <c r="M12" s="7">
        <f>IF(A12=" ",0,1)</f>
        <v>0</v>
      </c>
    </row>
    <row r="13" spans="1:13" ht="19.149999999999999" customHeight="1" x14ac:dyDescent="0.6">
      <c r="A13" s="60"/>
      <c r="B13" s="45">
        <v>2</v>
      </c>
      <c r="C13" s="45" t="s">
        <v>273</v>
      </c>
      <c r="D13" s="46"/>
      <c r="E13" s="47"/>
      <c r="F13" s="47"/>
      <c r="G13" s="48"/>
      <c r="H13" s="49"/>
      <c r="I13" s="51" t="str">
        <f t="shared" si="0"/>
        <v/>
      </c>
      <c r="J13" s="51" t="str">
        <f t="shared" si="1"/>
        <v/>
      </c>
      <c r="K13" s="62"/>
      <c r="L13" s="70"/>
      <c r="M13" s="7"/>
    </row>
    <row r="14" spans="1:13" ht="19.149999999999999" customHeight="1" x14ac:dyDescent="0.6">
      <c r="A14" s="60"/>
      <c r="B14" s="45">
        <v>3</v>
      </c>
      <c r="C14" s="45" t="s">
        <v>273</v>
      </c>
      <c r="D14" s="46"/>
      <c r="E14" s="47"/>
      <c r="F14" s="47"/>
      <c r="G14" s="48"/>
      <c r="H14" s="49"/>
      <c r="I14" s="51" t="str">
        <f t="shared" si="0"/>
        <v/>
      </c>
      <c r="J14" s="51" t="str">
        <f t="shared" si="1"/>
        <v/>
      </c>
      <c r="K14" s="62"/>
      <c r="L14" s="70"/>
      <c r="M14" s="7"/>
    </row>
    <row r="15" spans="1:13" ht="19.149999999999999" customHeight="1" x14ac:dyDescent="0.6">
      <c r="A15" s="60"/>
      <c r="B15" s="45">
        <v>4</v>
      </c>
      <c r="C15" s="45" t="s">
        <v>273</v>
      </c>
      <c r="D15" s="46"/>
      <c r="E15" s="47"/>
      <c r="F15" s="47"/>
      <c r="G15" s="48"/>
      <c r="H15" s="49"/>
      <c r="I15" s="51" t="str">
        <f t="shared" si="0"/>
        <v/>
      </c>
      <c r="J15" s="51" t="str">
        <f t="shared" si="1"/>
        <v/>
      </c>
      <c r="K15" s="62"/>
      <c r="L15" s="70"/>
      <c r="M15" s="7"/>
    </row>
    <row r="16" spans="1:13" ht="19.149999999999999" customHeight="1" x14ac:dyDescent="0.6">
      <c r="A16" s="60"/>
      <c r="B16" s="45"/>
      <c r="C16" s="45"/>
      <c r="D16" s="84"/>
      <c r="E16" s="85"/>
      <c r="F16" s="85"/>
      <c r="G16" s="86"/>
      <c r="H16" s="87"/>
      <c r="I16" s="89"/>
      <c r="J16" s="89"/>
      <c r="K16" s="90"/>
      <c r="L16" s="71"/>
      <c r="M16" s="7"/>
    </row>
    <row r="17" spans="1:13" ht="19.149999999999999" customHeight="1" x14ac:dyDescent="0.6">
      <c r="A17" s="59" t="str">
        <f>IF(D17=0," ",$B$2&amp;"C")</f>
        <v xml:space="preserve"> </v>
      </c>
      <c r="B17" s="38">
        <v>1</v>
      </c>
      <c r="C17" s="38" t="s">
        <v>273</v>
      </c>
      <c r="D17" s="46"/>
      <c r="E17" s="47"/>
      <c r="F17" s="47"/>
      <c r="G17" s="48"/>
      <c r="H17" s="49"/>
      <c r="I17" s="51" t="str">
        <f t="shared" si="0"/>
        <v/>
      </c>
      <c r="J17" s="51" t="str">
        <f t="shared" si="1"/>
        <v/>
      </c>
      <c r="K17" s="62"/>
      <c r="L17" s="69" t="str">
        <f>IF(A17=" "," ",4000)</f>
        <v xml:space="preserve"> </v>
      </c>
      <c r="M17" s="7">
        <f>IF(A17=" ",0,1)</f>
        <v>0</v>
      </c>
    </row>
    <row r="18" spans="1:13" ht="19.149999999999999" customHeight="1" x14ac:dyDescent="0.6">
      <c r="A18" s="58"/>
      <c r="B18" s="45">
        <v>2</v>
      </c>
      <c r="C18" s="45" t="s">
        <v>273</v>
      </c>
      <c r="D18" s="46"/>
      <c r="E18" s="47"/>
      <c r="F18" s="47"/>
      <c r="G18" s="48"/>
      <c r="H18" s="49"/>
      <c r="I18" s="51" t="str">
        <f t="shared" si="0"/>
        <v/>
      </c>
      <c r="J18" s="51" t="str">
        <f t="shared" si="1"/>
        <v/>
      </c>
      <c r="K18" s="62"/>
      <c r="L18" s="70"/>
      <c r="M18" s="7"/>
    </row>
    <row r="19" spans="1:13" ht="19.149999999999999" customHeight="1" x14ac:dyDescent="0.6">
      <c r="A19" s="58"/>
      <c r="B19" s="45">
        <v>3</v>
      </c>
      <c r="C19" s="45" t="s">
        <v>273</v>
      </c>
      <c r="D19" s="46"/>
      <c r="E19" s="47"/>
      <c r="F19" s="47"/>
      <c r="G19" s="48"/>
      <c r="H19" s="49"/>
      <c r="I19" s="51" t="str">
        <f t="shared" si="0"/>
        <v/>
      </c>
      <c r="J19" s="51" t="str">
        <f t="shared" si="1"/>
        <v/>
      </c>
      <c r="K19" s="62"/>
      <c r="L19" s="70"/>
      <c r="M19" s="7"/>
    </row>
    <row r="20" spans="1:13" ht="19.149999999999999" customHeight="1" x14ac:dyDescent="0.6">
      <c r="A20" s="58"/>
      <c r="B20" s="45">
        <v>4</v>
      </c>
      <c r="C20" s="45" t="s">
        <v>273</v>
      </c>
      <c r="D20" s="46"/>
      <c r="E20" s="47"/>
      <c r="F20" s="47"/>
      <c r="G20" s="48"/>
      <c r="H20" s="49"/>
      <c r="I20" s="51" t="str">
        <f t="shared" si="0"/>
        <v/>
      </c>
      <c r="J20" s="51" t="str">
        <f t="shared" si="1"/>
        <v/>
      </c>
      <c r="K20" s="62"/>
      <c r="L20" s="70"/>
      <c r="M20" s="7"/>
    </row>
    <row r="21" spans="1:13" ht="19.149999999999999" customHeight="1" x14ac:dyDescent="0.6">
      <c r="A21" s="58"/>
      <c r="B21" s="45"/>
      <c r="C21" s="45"/>
      <c r="D21" s="84"/>
      <c r="E21" s="85"/>
      <c r="F21" s="85"/>
      <c r="G21" s="86"/>
      <c r="H21" s="87"/>
      <c r="I21" s="89"/>
      <c r="J21" s="89"/>
      <c r="K21" s="90"/>
      <c r="L21" s="71"/>
      <c r="M21" s="7"/>
    </row>
    <row r="22" spans="1:13" ht="19.149999999999999" customHeight="1" x14ac:dyDescent="0.6">
      <c r="A22" s="59" t="str">
        <f>IF(D22=0," ",$B$2&amp;"D")</f>
        <v xml:space="preserve"> </v>
      </c>
      <c r="B22" s="38">
        <v>1</v>
      </c>
      <c r="C22" s="38" t="s">
        <v>273</v>
      </c>
      <c r="D22" s="46"/>
      <c r="E22" s="47"/>
      <c r="F22" s="47"/>
      <c r="G22" s="48"/>
      <c r="H22" s="49"/>
      <c r="I22" s="51" t="str">
        <f t="shared" si="0"/>
        <v/>
      </c>
      <c r="J22" s="51" t="str">
        <f t="shared" si="1"/>
        <v/>
      </c>
      <c r="K22" s="62"/>
      <c r="L22" s="69" t="str">
        <f>IF(A22=" "," ",4000)</f>
        <v xml:space="preserve"> </v>
      </c>
      <c r="M22" s="7">
        <f>IF(A22=" ",0,1)</f>
        <v>0</v>
      </c>
    </row>
    <row r="23" spans="1:13" ht="19.149999999999999" customHeight="1" x14ac:dyDescent="0.6">
      <c r="A23" s="58"/>
      <c r="B23" s="45">
        <v>2</v>
      </c>
      <c r="C23" s="45" t="s">
        <v>273</v>
      </c>
      <c r="D23" s="46"/>
      <c r="E23" s="47"/>
      <c r="F23" s="47"/>
      <c r="G23" s="48"/>
      <c r="H23" s="49"/>
      <c r="I23" s="51" t="str">
        <f t="shared" si="0"/>
        <v/>
      </c>
      <c r="J23" s="51" t="str">
        <f t="shared" si="1"/>
        <v/>
      </c>
      <c r="K23" s="62"/>
      <c r="L23" s="70"/>
      <c r="M23" s="7"/>
    </row>
    <row r="24" spans="1:13" ht="19.149999999999999" customHeight="1" x14ac:dyDescent="0.6">
      <c r="A24" s="58"/>
      <c r="B24" s="45">
        <v>3</v>
      </c>
      <c r="C24" s="45" t="s">
        <v>273</v>
      </c>
      <c r="D24" s="46"/>
      <c r="E24" s="47"/>
      <c r="F24" s="47"/>
      <c r="G24" s="48"/>
      <c r="H24" s="49"/>
      <c r="I24" s="51" t="str">
        <f t="shared" si="0"/>
        <v/>
      </c>
      <c r="J24" s="51" t="str">
        <f t="shared" si="1"/>
        <v/>
      </c>
      <c r="K24" s="62"/>
      <c r="L24" s="70"/>
      <c r="M24" s="7"/>
    </row>
    <row r="25" spans="1:13" ht="19.149999999999999" customHeight="1" x14ac:dyDescent="0.6">
      <c r="A25" s="58"/>
      <c r="B25" s="45">
        <v>4</v>
      </c>
      <c r="C25" s="45" t="s">
        <v>273</v>
      </c>
      <c r="D25" s="46"/>
      <c r="E25" s="47"/>
      <c r="F25" s="47"/>
      <c r="G25" s="48"/>
      <c r="H25" s="49"/>
      <c r="I25" s="51" t="str">
        <f t="shared" si="0"/>
        <v/>
      </c>
      <c r="J25" s="51" t="str">
        <f t="shared" si="1"/>
        <v/>
      </c>
      <c r="K25" s="62"/>
      <c r="L25" s="70"/>
      <c r="M25" s="7"/>
    </row>
    <row r="26" spans="1:13" ht="19.149999999999999" customHeight="1" x14ac:dyDescent="0.6">
      <c r="A26" s="58"/>
      <c r="B26" s="45"/>
      <c r="C26" s="45"/>
      <c r="D26" s="84"/>
      <c r="E26" s="85"/>
      <c r="F26" s="85"/>
      <c r="G26" s="86"/>
      <c r="H26" s="87"/>
      <c r="I26" s="89"/>
      <c r="J26" s="89"/>
      <c r="K26" s="90"/>
      <c r="L26" s="71"/>
      <c r="M26" s="7"/>
    </row>
    <row r="27" spans="1:13" ht="19.149999999999999" customHeight="1" x14ac:dyDescent="0.6">
      <c r="A27" s="59" t="str">
        <f>IF(D27=0," ",$B$2&amp;"E")</f>
        <v xml:space="preserve"> </v>
      </c>
      <c r="B27" s="38">
        <v>1</v>
      </c>
      <c r="C27" s="38" t="s">
        <v>273</v>
      </c>
      <c r="D27" s="46"/>
      <c r="E27" s="47"/>
      <c r="F27" s="47"/>
      <c r="G27" s="48"/>
      <c r="H27" s="49"/>
      <c r="I27" s="51" t="str">
        <f t="shared" si="0"/>
        <v/>
      </c>
      <c r="J27" s="51" t="str">
        <f t="shared" si="1"/>
        <v/>
      </c>
      <c r="K27" s="62"/>
      <c r="L27" s="69" t="str">
        <f>IF(A27=" "," ",4000)</f>
        <v xml:space="preserve"> </v>
      </c>
      <c r="M27" s="7">
        <f>IF(A27=" ",0,1)</f>
        <v>0</v>
      </c>
    </row>
    <row r="28" spans="1:13" ht="19.149999999999999" customHeight="1" x14ac:dyDescent="0.6">
      <c r="A28" s="58"/>
      <c r="B28" s="45">
        <v>2</v>
      </c>
      <c r="C28" s="45" t="s">
        <v>273</v>
      </c>
      <c r="D28" s="46"/>
      <c r="E28" s="47"/>
      <c r="F28" s="47"/>
      <c r="G28" s="48"/>
      <c r="H28" s="49"/>
      <c r="I28" s="51" t="str">
        <f t="shared" si="0"/>
        <v/>
      </c>
      <c r="J28" s="51" t="str">
        <f t="shared" si="1"/>
        <v/>
      </c>
      <c r="K28" s="62"/>
      <c r="L28" s="70"/>
      <c r="M28" s="7"/>
    </row>
    <row r="29" spans="1:13" ht="19.149999999999999" customHeight="1" x14ac:dyDescent="0.6">
      <c r="A29" s="58"/>
      <c r="B29" s="45">
        <v>3</v>
      </c>
      <c r="C29" s="45" t="s">
        <v>273</v>
      </c>
      <c r="D29" s="46"/>
      <c r="E29" s="47"/>
      <c r="F29" s="47"/>
      <c r="G29" s="48"/>
      <c r="H29" s="49"/>
      <c r="I29" s="51" t="str">
        <f t="shared" si="0"/>
        <v/>
      </c>
      <c r="J29" s="51" t="str">
        <f t="shared" si="1"/>
        <v/>
      </c>
      <c r="K29" s="62"/>
      <c r="L29" s="70"/>
      <c r="M29" s="7"/>
    </row>
    <row r="30" spans="1:13" ht="19.149999999999999" customHeight="1" x14ac:dyDescent="0.6">
      <c r="A30" s="58"/>
      <c r="B30" s="45">
        <v>4</v>
      </c>
      <c r="C30" s="45" t="s">
        <v>273</v>
      </c>
      <c r="D30" s="46"/>
      <c r="E30" s="47"/>
      <c r="F30" s="47"/>
      <c r="G30" s="48"/>
      <c r="H30" s="49"/>
      <c r="I30" s="51" t="str">
        <f t="shared" si="0"/>
        <v/>
      </c>
      <c r="J30" s="51" t="str">
        <f t="shared" si="1"/>
        <v/>
      </c>
      <c r="K30" s="62"/>
      <c r="L30" s="70"/>
      <c r="M30" s="7"/>
    </row>
    <row r="31" spans="1:13" ht="19.149999999999999" customHeight="1" x14ac:dyDescent="0.6">
      <c r="A31" s="58"/>
      <c r="B31" s="45"/>
      <c r="C31" s="45"/>
      <c r="D31" s="84"/>
      <c r="E31" s="85"/>
      <c r="F31" s="85"/>
      <c r="G31" s="86"/>
      <c r="H31" s="87"/>
      <c r="I31" s="89"/>
      <c r="J31" s="89"/>
      <c r="K31" s="90"/>
      <c r="L31" s="71"/>
      <c r="M31" s="7"/>
    </row>
    <row r="32" spans="1:13" ht="19.149999999999999" customHeight="1" x14ac:dyDescent="0.6">
      <c r="A32" s="59" t="str">
        <f>IF(D32=0," ",$B$2&amp;"F")</f>
        <v xml:space="preserve"> </v>
      </c>
      <c r="B32" s="38">
        <v>1</v>
      </c>
      <c r="C32" s="38" t="s">
        <v>273</v>
      </c>
      <c r="D32" s="46"/>
      <c r="E32" s="47"/>
      <c r="F32" s="47"/>
      <c r="G32" s="48"/>
      <c r="H32" s="49"/>
      <c r="I32" s="51" t="str">
        <f t="shared" si="0"/>
        <v/>
      </c>
      <c r="J32" s="51" t="str">
        <f t="shared" si="1"/>
        <v/>
      </c>
      <c r="K32" s="62"/>
      <c r="L32" s="69" t="str">
        <f>IF(A32=" "," ",4000)</f>
        <v xml:space="preserve"> </v>
      </c>
      <c r="M32" s="7">
        <f>IF(A32=" ",0,1)</f>
        <v>0</v>
      </c>
    </row>
    <row r="33" spans="1:13" ht="19.149999999999999" customHeight="1" x14ac:dyDescent="0.6">
      <c r="A33" s="58"/>
      <c r="B33" s="45">
        <v>2</v>
      </c>
      <c r="C33" s="45" t="s">
        <v>273</v>
      </c>
      <c r="D33" s="46"/>
      <c r="E33" s="47"/>
      <c r="F33" s="47"/>
      <c r="G33" s="48"/>
      <c r="H33" s="49"/>
      <c r="I33" s="51" t="str">
        <f t="shared" si="0"/>
        <v/>
      </c>
      <c r="J33" s="51" t="str">
        <f t="shared" si="1"/>
        <v/>
      </c>
      <c r="K33" s="62"/>
      <c r="L33" s="70"/>
      <c r="M33" s="7"/>
    </row>
    <row r="34" spans="1:13" ht="19.149999999999999" customHeight="1" x14ac:dyDescent="0.6">
      <c r="A34" s="58"/>
      <c r="B34" s="45">
        <v>3</v>
      </c>
      <c r="C34" s="45" t="s">
        <v>273</v>
      </c>
      <c r="D34" s="46"/>
      <c r="E34" s="47"/>
      <c r="F34" s="47"/>
      <c r="G34" s="48"/>
      <c r="H34" s="49"/>
      <c r="I34" s="51" t="str">
        <f t="shared" si="0"/>
        <v/>
      </c>
      <c r="J34" s="51" t="str">
        <f t="shared" si="1"/>
        <v/>
      </c>
      <c r="K34" s="62"/>
      <c r="L34" s="70"/>
      <c r="M34" s="7"/>
    </row>
    <row r="35" spans="1:13" ht="19.149999999999999" customHeight="1" x14ac:dyDescent="0.6">
      <c r="A35" s="58"/>
      <c r="B35" s="45">
        <v>4</v>
      </c>
      <c r="C35" s="45" t="s">
        <v>273</v>
      </c>
      <c r="D35" s="46"/>
      <c r="E35" s="47"/>
      <c r="F35" s="47"/>
      <c r="G35" s="48"/>
      <c r="H35" s="49"/>
      <c r="I35" s="51" t="str">
        <f t="shared" si="0"/>
        <v/>
      </c>
      <c r="J35" s="51" t="str">
        <f t="shared" si="1"/>
        <v/>
      </c>
      <c r="K35" s="62"/>
      <c r="L35" s="70"/>
      <c r="M35" s="7"/>
    </row>
    <row r="36" spans="1:13" ht="19.149999999999999" customHeight="1" x14ac:dyDescent="0.6">
      <c r="A36" s="58"/>
      <c r="B36" s="45"/>
      <c r="C36" s="45"/>
      <c r="D36" s="84"/>
      <c r="E36" s="85"/>
      <c r="F36" s="85"/>
      <c r="G36" s="86"/>
      <c r="H36" s="87"/>
      <c r="I36" s="89"/>
      <c r="J36" s="89"/>
      <c r="K36" s="90"/>
      <c r="L36" s="71"/>
      <c r="M36" s="7"/>
    </row>
    <row r="37" spans="1:13" ht="19.149999999999999" customHeight="1" x14ac:dyDescent="0.6">
      <c r="A37" s="59" t="str">
        <f>IF(D37=0," ",$B$2&amp;"G")</f>
        <v xml:space="preserve"> </v>
      </c>
      <c r="B37" s="38">
        <v>1</v>
      </c>
      <c r="C37" s="38" t="s">
        <v>273</v>
      </c>
      <c r="D37" s="46"/>
      <c r="E37" s="47"/>
      <c r="F37" s="47"/>
      <c r="G37" s="48"/>
      <c r="H37" s="49"/>
      <c r="I37" s="51" t="str">
        <f t="shared" si="0"/>
        <v/>
      </c>
      <c r="J37" s="51" t="str">
        <f t="shared" si="1"/>
        <v/>
      </c>
      <c r="K37" s="62"/>
      <c r="L37" s="69" t="str">
        <f>IF(A37=" "," ",4000)</f>
        <v xml:space="preserve"> </v>
      </c>
      <c r="M37" s="7">
        <f>IF(A37=" ",0,1)</f>
        <v>0</v>
      </c>
    </row>
    <row r="38" spans="1:13" ht="19.149999999999999" customHeight="1" x14ac:dyDescent="0.6">
      <c r="A38" s="58"/>
      <c r="B38" s="45">
        <v>2</v>
      </c>
      <c r="C38" s="45" t="s">
        <v>273</v>
      </c>
      <c r="D38" s="46"/>
      <c r="E38" s="47"/>
      <c r="F38" s="47"/>
      <c r="G38" s="48"/>
      <c r="H38" s="49"/>
      <c r="I38" s="51" t="str">
        <f t="shared" si="0"/>
        <v/>
      </c>
      <c r="J38" s="51" t="str">
        <f t="shared" si="1"/>
        <v/>
      </c>
      <c r="K38" s="62"/>
      <c r="L38" s="70"/>
      <c r="M38" s="7"/>
    </row>
    <row r="39" spans="1:13" ht="19.149999999999999" customHeight="1" x14ac:dyDescent="0.6">
      <c r="A39" s="58"/>
      <c r="B39" s="45">
        <v>3</v>
      </c>
      <c r="C39" s="45" t="s">
        <v>273</v>
      </c>
      <c r="D39" s="46"/>
      <c r="E39" s="47"/>
      <c r="F39" s="47"/>
      <c r="G39" s="48"/>
      <c r="H39" s="49"/>
      <c r="I39" s="51" t="str">
        <f t="shared" si="0"/>
        <v/>
      </c>
      <c r="J39" s="51" t="str">
        <f t="shared" si="1"/>
        <v/>
      </c>
      <c r="K39" s="62"/>
      <c r="L39" s="70"/>
      <c r="M39" s="7"/>
    </row>
    <row r="40" spans="1:13" ht="19.149999999999999" customHeight="1" x14ac:dyDescent="0.6">
      <c r="A40" s="58"/>
      <c r="B40" s="45">
        <v>4</v>
      </c>
      <c r="C40" s="45" t="s">
        <v>273</v>
      </c>
      <c r="D40" s="46"/>
      <c r="E40" s="47"/>
      <c r="F40" s="47"/>
      <c r="G40" s="48"/>
      <c r="H40" s="49"/>
      <c r="I40" s="51" t="str">
        <f t="shared" si="0"/>
        <v/>
      </c>
      <c r="J40" s="51" t="str">
        <f t="shared" si="1"/>
        <v/>
      </c>
      <c r="K40" s="62"/>
      <c r="L40" s="70"/>
      <c r="M40" s="7"/>
    </row>
    <row r="41" spans="1:13" ht="19.149999999999999" customHeight="1" x14ac:dyDescent="0.6">
      <c r="A41" s="58"/>
      <c r="B41" s="45"/>
      <c r="C41" s="45"/>
      <c r="D41" s="84"/>
      <c r="E41" s="85"/>
      <c r="F41" s="85"/>
      <c r="G41" s="86"/>
      <c r="H41" s="87"/>
      <c r="I41" s="89"/>
      <c r="J41" s="89"/>
      <c r="K41" s="90"/>
      <c r="L41" s="71"/>
      <c r="M41" s="7"/>
    </row>
    <row r="42" spans="1:13" ht="19.149999999999999" customHeight="1" x14ac:dyDescent="0.6">
      <c r="A42" s="59" t="str">
        <f>IF(D42=0," ",$B$2&amp;"H")</f>
        <v xml:space="preserve"> </v>
      </c>
      <c r="B42" s="38">
        <v>1</v>
      </c>
      <c r="C42" s="38" t="s">
        <v>273</v>
      </c>
      <c r="D42" s="46"/>
      <c r="E42" s="47"/>
      <c r="F42" s="47"/>
      <c r="G42" s="48"/>
      <c r="H42" s="49"/>
      <c r="I42" s="51" t="str">
        <f t="shared" si="0"/>
        <v/>
      </c>
      <c r="J42" s="51" t="str">
        <f t="shared" si="1"/>
        <v/>
      </c>
      <c r="K42" s="62"/>
      <c r="L42" s="69" t="str">
        <f>IF(A42=" "," ",4000)</f>
        <v xml:space="preserve"> </v>
      </c>
      <c r="M42" s="7">
        <f>IF(A42=" ",0,1)</f>
        <v>0</v>
      </c>
    </row>
    <row r="43" spans="1:13" ht="19.149999999999999" customHeight="1" x14ac:dyDescent="0.6">
      <c r="A43" s="58"/>
      <c r="B43" s="45">
        <v>2</v>
      </c>
      <c r="C43" s="45" t="s">
        <v>273</v>
      </c>
      <c r="D43" s="46"/>
      <c r="E43" s="47"/>
      <c r="F43" s="47"/>
      <c r="G43" s="48"/>
      <c r="H43" s="49"/>
      <c r="I43" s="51" t="str">
        <f t="shared" si="0"/>
        <v/>
      </c>
      <c r="J43" s="51" t="str">
        <f t="shared" si="1"/>
        <v/>
      </c>
      <c r="K43" s="62"/>
      <c r="L43" s="70"/>
      <c r="M43" s="7"/>
    </row>
    <row r="44" spans="1:13" ht="19.149999999999999" customHeight="1" x14ac:dyDescent="0.6">
      <c r="A44" s="58"/>
      <c r="B44" s="45">
        <v>3</v>
      </c>
      <c r="C44" s="45" t="s">
        <v>273</v>
      </c>
      <c r="D44" s="46"/>
      <c r="E44" s="47"/>
      <c r="F44" s="47"/>
      <c r="G44" s="48"/>
      <c r="H44" s="49"/>
      <c r="I44" s="51" t="str">
        <f t="shared" si="0"/>
        <v/>
      </c>
      <c r="J44" s="51" t="str">
        <f t="shared" si="1"/>
        <v/>
      </c>
      <c r="K44" s="62"/>
      <c r="L44" s="70"/>
      <c r="M44" s="7"/>
    </row>
    <row r="45" spans="1:13" ht="19.149999999999999" customHeight="1" x14ac:dyDescent="0.6">
      <c r="A45" s="58"/>
      <c r="B45" s="45">
        <v>4</v>
      </c>
      <c r="C45" s="45" t="s">
        <v>273</v>
      </c>
      <c r="D45" s="46"/>
      <c r="E45" s="47"/>
      <c r="F45" s="47"/>
      <c r="G45" s="48"/>
      <c r="H45" s="49"/>
      <c r="I45" s="51" t="str">
        <f t="shared" si="0"/>
        <v/>
      </c>
      <c r="J45" s="51" t="str">
        <f t="shared" si="1"/>
        <v/>
      </c>
      <c r="K45" s="62"/>
      <c r="L45" s="70"/>
      <c r="M45" s="7"/>
    </row>
    <row r="46" spans="1:13" ht="19.149999999999999" customHeight="1" x14ac:dyDescent="0.6">
      <c r="A46" s="58"/>
      <c r="B46" s="45"/>
      <c r="C46" s="45"/>
      <c r="D46" s="84"/>
      <c r="E46" s="85"/>
      <c r="F46" s="85"/>
      <c r="G46" s="86"/>
      <c r="H46" s="87"/>
      <c r="I46" s="88"/>
      <c r="J46" s="89"/>
      <c r="K46" s="90"/>
      <c r="L46" s="70"/>
      <c r="M46" s="7"/>
    </row>
    <row r="47" spans="1:13" ht="19.5" customHeight="1" x14ac:dyDescent="0.6">
      <c r="H47" s="72" t="s">
        <v>251</v>
      </c>
      <c r="I47" s="169">
        <f>SUM(M7:M46)</f>
        <v>0</v>
      </c>
      <c r="J47" s="170"/>
      <c r="K47" s="94" t="s">
        <v>276</v>
      </c>
      <c r="L47" s="73">
        <f>SUM(L7:L46)</f>
        <v>0</v>
      </c>
    </row>
  </sheetData>
  <dataConsolidate/>
  <mergeCells count="3">
    <mergeCell ref="H2:J2"/>
    <mergeCell ref="A3:D3"/>
    <mergeCell ref="I47:J47"/>
  </mergeCells>
  <phoneticPr fontId="2"/>
  <conditionalFormatting sqref="A3">
    <cfRule type="expression" dxfId="3" priority="11" stopIfTrue="1">
      <formula>MOD(ROW(),5)=1</formula>
    </cfRule>
  </conditionalFormatting>
  <conditionalFormatting sqref="A7:K46">
    <cfRule type="expression" dxfId="2" priority="1" stopIfTrue="1">
      <formula>MOD(ROW(),5)=1</formula>
    </cfRule>
  </conditionalFormatting>
  <conditionalFormatting sqref="D2">
    <cfRule type="expression" dxfId="1" priority="14" stopIfTrue="1">
      <formula>MOD(ROW(),5)=1</formula>
    </cfRule>
  </conditionalFormatting>
  <conditionalFormatting sqref="G2">
    <cfRule type="expression" dxfId="0" priority="16" stopIfTrue="1">
      <formula>MOD(ROW(),5)=1</formula>
    </cfRule>
  </conditionalFormatting>
  <dataValidations count="9">
    <dataValidation allowBlank="1" showInputMessage="1" showErrorMessage="1" promptTitle="氏名フリガナ" prompt="半角カタカナ_x000a_でも_x000a_全角カタカナ_x000a_でもどちらでも良い。_x000a_" sqref="F5:F7 F9:F64489" xr:uid="{00000000-0002-0000-0600-000000000000}"/>
    <dataValidation type="list" allowBlank="1" showErrorMessage="1" sqref="B2" xr:uid="{00000000-0002-0000-0600-000001000000}">
      <formula1>都道府県</formula1>
    </dataValidation>
    <dataValidation allowBlank="1" showErrorMessage="1" sqref="B1:C1 A4:D4 A1:A3 E1:F1 C2:G2 E3:J4 K1:HZ4" xr:uid="{00000000-0002-0000-0600-000002000000}"/>
    <dataValidation allowBlank="1" showInputMessage="1" showErrorMessage="1" promptTitle="都道府県連盟では記入しないでください。" prompt="日本マスターズ陸上競技連合で入力しますので、この欄には記入しないでください。" sqref="B7:C46" xr:uid="{00000000-0002-0000-0600-000003000000}"/>
    <dataValidation allowBlank="1" showInputMessage="1" showErrorMessage="1" promptTitle="生年月日を半角数字で入力してください。" prompt="生年月日（西暦表記）を半角数字で入力してください。_x000a_例）1972（昭和47）年10月4日生まれの場合、「1972/10/04」と入力してください。" sqref="H7:H46" xr:uid="{00000000-0002-0000-0600-000004000000}"/>
    <dataValidation allowBlank="1" showInputMessage="1" showErrorMessage="1" promptTitle="登録番号" prompt="半角数字。_x000a_先頭の連続したゼロはあっても無くても、どちらでも良い。_x000a_例：0036でも36でも、どちらでも良い。" sqref="D5:D64489" xr:uid="{00000000-0002-0000-0600-000005000000}"/>
    <dataValidation allowBlank="1" showInputMessage="1" showErrorMessage="1" promptTitle="クラス" prompt="入力しないでください。_x000a_自動計算します。" sqref="J48:J64489 J5:J46 K5:K64489" xr:uid="{00000000-0002-0000-0600-000006000000}"/>
    <dataValidation allowBlank="1" showInputMessage="1" showErrorMessage="1" promptTitle="年齢" prompt="入力しないでください。_x000a_自動計算します。" sqref="I5:I64489" xr:uid="{00000000-0002-0000-0600-000007000000}"/>
    <dataValidation type="list" allowBlank="1" showInputMessage="1" showErrorMessage="1" sqref="G5:G64489" xr:uid="{00000000-0002-0000-0600-000008000000}">
      <formula1>性別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4350-D0F3-4A42-961E-A138055ADD9C}">
  <sheetPr>
    <tabColor rgb="FF92D050"/>
    <pageSetUpPr fitToPage="1"/>
  </sheetPr>
  <dimension ref="A1:H224"/>
  <sheetViews>
    <sheetView topLeftCell="G1" workbookViewId="0">
      <selection activeCell="G3" sqref="G3"/>
    </sheetView>
  </sheetViews>
  <sheetFormatPr defaultRowHeight="17.5" x14ac:dyDescent="0.6"/>
  <cols>
    <col min="1" max="1" width="6.5703125" style="143" bestFit="1" customWidth="1"/>
    <col min="2" max="2" width="4.85546875" style="143" bestFit="1" customWidth="1"/>
    <col min="3" max="3" width="26.35546875" style="143" bestFit="1" customWidth="1"/>
    <col min="4" max="4" width="15.5703125" customWidth="1"/>
    <col min="5" max="5" width="9.35546875" bestFit="1" customWidth="1"/>
    <col min="6" max="6" width="26.78515625" customWidth="1"/>
    <col min="7" max="7" width="14.42578125" bestFit="1" customWidth="1"/>
    <col min="8" max="8" width="76.85546875" bestFit="1" customWidth="1"/>
  </cols>
  <sheetData>
    <row r="1" spans="1:8" ht="18.75" customHeight="1" x14ac:dyDescent="0.6">
      <c r="A1" s="138" t="s">
        <v>330</v>
      </c>
      <c r="B1" s="138" t="s">
        <v>318</v>
      </c>
      <c r="C1" s="138" t="s">
        <v>323</v>
      </c>
      <c r="D1" s="138" t="s">
        <v>319</v>
      </c>
      <c r="E1" s="138" t="s">
        <v>322</v>
      </c>
      <c r="F1" s="138" t="s">
        <v>321</v>
      </c>
      <c r="G1" s="138" t="s">
        <v>320</v>
      </c>
      <c r="H1" s="157" t="s">
        <v>356</v>
      </c>
    </row>
    <row r="2" spans="1:8" x14ac:dyDescent="0.6">
      <c r="A2" s="141" t="s">
        <v>354</v>
      </c>
      <c r="B2" s="141">
        <v>0</v>
      </c>
      <c r="C2" s="141" t="s">
        <v>332</v>
      </c>
      <c r="D2" s="140" t="s">
        <v>324</v>
      </c>
      <c r="E2" s="140" t="s">
        <v>326</v>
      </c>
      <c r="F2" s="140" t="s">
        <v>355</v>
      </c>
      <c r="G2" s="140" t="s">
        <v>328</v>
      </c>
      <c r="H2" s="158" t="s">
        <v>340</v>
      </c>
    </row>
    <row r="3" spans="1:8" x14ac:dyDescent="0.6">
      <c r="A3" s="141" t="s">
        <v>354</v>
      </c>
      <c r="B3" s="141">
        <v>0</v>
      </c>
      <c r="C3" s="141" t="s">
        <v>337</v>
      </c>
      <c r="D3" s="140" t="s">
        <v>335</v>
      </c>
      <c r="E3" s="140" t="s">
        <v>327</v>
      </c>
      <c r="F3" s="140" t="s">
        <v>355</v>
      </c>
      <c r="G3" s="140" t="s">
        <v>329</v>
      </c>
      <c r="H3" s="158" t="s">
        <v>338</v>
      </c>
    </row>
    <row r="4" spans="1:8" x14ac:dyDescent="0.6">
      <c r="A4" s="141" t="s">
        <v>354</v>
      </c>
      <c r="B4" s="141">
        <v>0</v>
      </c>
      <c r="C4" s="141" t="s">
        <v>331</v>
      </c>
      <c r="D4" s="140" t="s">
        <v>325</v>
      </c>
      <c r="E4" s="140" t="s">
        <v>333</v>
      </c>
      <c r="F4" s="140" t="s">
        <v>355</v>
      </c>
      <c r="G4" s="140" t="s">
        <v>334</v>
      </c>
      <c r="H4" s="158" t="s">
        <v>339</v>
      </c>
    </row>
    <row r="5" spans="1:8" x14ac:dyDescent="0.6">
      <c r="A5" s="142"/>
      <c r="B5" s="142">
        <v>1</v>
      </c>
      <c r="C5" s="142"/>
      <c r="D5" s="139"/>
      <c r="E5" s="139"/>
      <c r="F5" s="139"/>
      <c r="G5" s="139"/>
    </row>
    <row r="6" spans="1:8" x14ac:dyDescent="0.6">
      <c r="A6" s="142"/>
      <c r="B6" s="142">
        <v>2</v>
      </c>
      <c r="C6" s="142"/>
      <c r="D6" s="139"/>
      <c r="E6" s="139"/>
      <c r="F6" s="139"/>
      <c r="G6" s="139"/>
    </row>
    <row r="7" spans="1:8" x14ac:dyDescent="0.6">
      <c r="A7" s="142"/>
      <c r="B7" s="142">
        <v>3</v>
      </c>
      <c r="C7" s="142"/>
      <c r="D7" s="139"/>
      <c r="E7" s="139"/>
      <c r="F7" s="139"/>
      <c r="G7" s="139"/>
    </row>
    <row r="8" spans="1:8" x14ac:dyDescent="0.6">
      <c r="A8" s="142"/>
      <c r="B8" s="142">
        <v>4</v>
      </c>
      <c r="C8" s="142"/>
      <c r="D8" s="139"/>
      <c r="E8" s="139"/>
      <c r="F8" s="139"/>
      <c r="G8" s="139"/>
    </row>
    <row r="9" spans="1:8" x14ac:dyDescent="0.6">
      <c r="A9" s="142"/>
      <c r="B9" s="142">
        <v>5</v>
      </c>
      <c r="C9" s="142"/>
      <c r="D9" s="139"/>
      <c r="E9" s="139"/>
      <c r="F9" s="139"/>
      <c r="G9" s="139"/>
    </row>
    <row r="10" spans="1:8" x14ac:dyDescent="0.6">
      <c r="A10" s="142"/>
      <c r="B10" s="142">
        <v>6</v>
      </c>
      <c r="C10" s="142"/>
      <c r="D10" s="139"/>
      <c r="E10" s="139"/>
      <c r="F10" s="139"/>
      <c r="G10" s="139"/>
    </row>
    <row r="11" spans="1:8" x14ac:dyDescent="0.6">
      <c r="A11" s="142"/>
      <c r="B11" s="142">
        <v>7</v>
      </c>
      <c r="C11" s="142"/>
      <c r="D11" s="139"/>
      <c r="E11" s="139"/>
      <c r="F11" s="139"/>
      <c r="G11" s="139"/>
    </row>
    <row r="12" spans="1:8" x14ac:dyDescent="0.6">
      <c r="A12" s="142"/>
      <c r="B12" s="142">
        <v>8</v>
      </c>
      <c r="C12" s="142"/>
      <c r="D12" s="139"/>
      <c r="E12" s="139"/>
      <c r="F12" s="139"/>
      <c r="G12" s="139"/>
    </row>
    <row r="13" spans="1:8" x14ac:dyDescent="0.6">
      <c r="A13" s="142"/>
      <c r="B13" s="142">
        <v>9</v>
      </c>
      <c r="C13" s="142"/>
      <c r="D13" s="139"/>
      <c r="E13" s="139"/>
      <c r="F13" s="139"/>
      <c r="G13" s="139"/>
    </row>
    <row r="14" spans="1:8" x14ac:dyDescent="0.6">
      <c r="A14" s="142"/>
      <c r="B14" s="142">
        <v>10</v>
      </c>
      <c r="C14" s="142"/>
      <c r="D14" s="139"/>
      <c r="E14" s="139"/>
      <c r="F14" s="139"/>
      <c r="G14" s="139"/>
    </row>
    <row r="15" spans="1:8" x14ac:dyDescent="0.6">
      <c r="A15" s="142"/>
      <c r="B15" s="142">
        <v>11</v>
      </c>
      <c r="C15" s="142"/>
      <c r="D15" s="139"/>
      <c r="E15" s="139"/>
      <c r="F15" s="139"/>
      <c r="G15" s="139"/>
    </row>
    <row r="16" spans="1:8" x14ac:dyDescent="0.6">
      <c r="A16" s="142"/>
      <c r="B16" s="142">
        <v>12</v>
      </c>
      <c r="C16" s="142"/>
      <c r="D16" s="139"/>
      <c r="E16" s="139"/>
      <c r="F16" s="139"/>
      <c r="G16" s="139"/>
    </row>
    <row r="17" spans="1:7" x14ac:dyDescent="0.6">
      <c r="A17" s="142"/>
      <c r="B17" s="142">
        <v>13</v>
      </c>
      <c r="C17" s="142"/>
      <c r="D17" s="139"/>
      <c r="E17" s="139"/>
      <c r="F17" s="139"/>
      <c r="G17" s="139"/>
    </row>
    <row r="18" spans="1:7" x14ac:dyDescent="0.6">
      <c r="A18" s="142"/>
      <c r="B18" s="142">
        <v>14</v>
      </c>
      <c r="C18" s="142"/>
      <c r="D18" s="139"/>
      <c r="E18" s="139"/>
      <c r="F18" s="139"/>
      <c r="G18" s="139"/>
    </row>
    <row r="19" spans="1:7" x14ac:dyDescent="0.6">
      <c r="A19" s="142"/>
      <c r="B19" s="142">
        <v>15</v>
      </c>
      <c r="C19" s="142"/>
      <c r="D19" s="139"/>
      <c r="E19" s="139"/>
      <c r="F19" s="139"/>
      <c r="G19" s="139"/>
    </row>
    <row r="20" spans="1:7" x14ac:dyDescent="0.6">
      <c r="A20" s="142"/>
      <c r="B20" s="142">
        <v>16</v>
      </c>
      <c r="C20" s="142"/>
      <c r="D20" s="139"/>
      <c r="E20" s="139"/>
      <c r="F20" s="139"/>
      <c r="G20" s="139"/>
    </row>
    <row r="21" spans="1:7" x14ac:dyDescent="0.6">
      <c r="A21" s="142"/>
      <c r="B21" s="142">
        <v>17</v>
      </c>
      <c r="C21" s="142"/>
      <c r="D21" s="139"/>
      <c r="E21" s="139"/>
      <c r="F21" s="139"/>
      <c r="G21" s="139"/>
    </row>
    <row r="22" spans="1:7" x14ac:dyDescent="0.6">
      <c r="A22" s="142"/>
      <c r="B22" s="142">
        <v>18</v>
      </c>
      <c r="C22" s="142"/>
      <c r="D22" s="139"/>
      <c r="E22" s="139"/>
      <c r="F22" s="139"/>
      <c r="G22" s="139"/>
    </row>
    <row r="23" spans="1:7" x14ac:dyDescent="0.6">
      <c r="A23" s="142"/>
      <c r="B23" s="142">
        <v>19</v>
      </c>
      <c r="C23" s="142"/>
      <c r="D23" s="139"/>
      <c r="E23" s="139"/>
      <c r="F23" s="139"/>
      <c r="G23" s="139"/>
    </row>
    <row r="24" spans="1:7" x14ac:dyDescent="0.6">
      <c r="A24" s="142"/>
      <c r="B24" s="142">
        <v>20</v>
      </c>
      <c r="C24" s="142"/>
      <c r="D24" s="139"/>
      <c r="E24" s="139"/>
      <c r="F24" s="139"/>
      <c r="G24" s="139"/>
    </row>
    <row r="25" spans="1:7" x14ac:dyDescent="0.6">
      <c r="A25" s="142"/>
      <c r="B25" s="142">
        <v>21</v>
      </c>
      <c r="C25" s="142"/>
      <c r="D25" s="139"/>
      <c r="E25" s="139"/>
      <c r="F25" s="139"/>
      <c r="G25" s="139"/>
    </row>
    <row r="26" spans="1:7" x14ac:dyDescent="0.6">
      <c r="A26" s="142"/>
      <c r="B26" s="142">
        <v>22</v>
      </c>
      <c r="C26" s="142"/>
      <c r="D26" s="139"/>
      <c r="E26" s="139"/>
      <c r="F26" s="139"/>
      <c r="G26" s="139"/>
    </row>
    <row r="27" spans="1:7" x14ac:dyDescent="0.6">
      <c r="A27" s="142"/>
      <c r="B27" s="142">
        <v>23</v>
      </c>
      <c r="C27" s="142"/>
      <c r="D27" s="139"/>
      <c r="E27" s="139"/>
      <c r="F27" s="139"/>
      <c r="G27" s="139"/>
    </row>
    <row r="28" spans="1:7" x14ac:dyDescent="0.6">
      <c r="A28" s="142"/>
      <c r="B28" s="142">
        <v>24</v>
      </c>
      <c r="C28" s="142"/>
      <c r="D28" s="139"/>
      <c r="E28" s="139"/>
      <c r="F28" s="139"/>
      <c r="G28" s="139"/>
    </row>
    <row r="29" spans="1:7" x14ac:dyDescent="0.6">
      <c r="A29" s="142"/>
      <c r="B29" s="142">
        <v>25</v>
      </c>
      <c r="C29" s="142"/>
      <c r="D29" s="139"/>
      <c r="E29" s="139"/>
      <c r="F29" s="139"/>
      <c r="G29" s="139"/>
    </row>
    <row r="30" spans="1:7" x14ac:dyDescent="0.6">
      <c r="A30" s="142"/>
      <c r="B30" s="142">
        <v>26</v>
      </c>
      <c r="C30" s="142"/>
      <c r="D30" s="139"/>
      <c r="E30" s="139"/>
      <c r="F30" s="139"/>
      <c r="G30" s="139"/>
    </row>
    <row r="31" spans="1:7" x14ac:dyDescent="0.6">
      <c r="A31" s="142"/>
      <c r="B31" s="142">
        <v>27</v>
      </c>
      <c r="C31" s="142"/>
      <c r="D31" s="139"/>
      <c r="E31" s="139"/>
      <c r="F31" s="139"/>
      <c r="G31" s="139"/>
    </row>
    <row r="32" spans="1:7" x14ac:dyDescent="0.6">
      <c r="A32" s="142"/>
      <c r="B32" s="142">
        <v>28</v>
      </c>
      <c r="C32" s="142"/>
      <c r="D32" s="139"/>
      <c r="E32" s="139"/>
      <c r="F32" s="139"/>
      <c r="G32" s="139"/>
    </row>
    <row r="33" spans="1:7" x14ac:dyDescent="0.6">
      <c r="A33" s="142"/>
      <c r="B33" s="142">
        <v>29</v>
      </c>
      <c r="C33" s="142"/>
      <c r="D33" s="139"/>
      <c r="E33" s="139"/>
      <c r="F33" s="139"/>
      <c r="G33" s="139"/>
    </row>
    <row r="34" spans="1:7" x14ac:dyDescent="0.6">
      <c r="A34" s="142"/>
      <c r="B34" s="142">
        <v>30</v>
      </c>
      <c r="C34" s="142"/>
      <c r="D34" s="139"/>
      <c r="E34" s="139"/>
      <c r="F34" s="139"/>
      <c r="G34" s="139"/>
    </row>
    <row r="35" spans="1:7" x14ac:dyDescent="0.6">
      <c r="A35" s="142"/>
      <c r="B35" s="142">
        <v>31</v>
      </c>
      <c r="C35" s="142"/>
      <c r="D35" s="139"/>
      <c r="E35" s="139"/>
      <c r="F35" s="139"/>
      <c r="G35" s="139"/>
    </row>
    <row r="36" spans="1:7" x14ac:dyDescent="0.6">
      <c r="A36" s="142"/>
      <c r="B36" s="142">
        <v>32</v>
      </c>
      <c r="C36" s="142"/>
      <c r="D36" s="139"/>
      <c r="E36" s="139"/>
      <c r="F36" s="139"/>
      <c r="G36" s="139"/>
    </row>
    <row r="37" spans="1:7" x14ac:dyDescent="0.6">
      <c r="A37" s="142"/>
      <c r="B37" s="142">
        <v>33</v>
      </c>
      <c r="C37" s="142"/>
      <c r="D37" s="139"/>
      <c r="E37" s="139"/>
      <c r="F37" s="139"/>
      <c r="G37" s="139"/>
    </row>
    <row r="38" spans="1:7" x14ac:dyDescent="0.6">
      <c r="A38" s="142"/>
      <c r="B38" s="142">
        <v>34</v>
      </c>
      <c r="C38" s="142"/>
      <c r="D38" s="139"/>
      <c r="E38" s="139"/>
      <c r="F38" s="139"/>
      <c r="G38" s="139"/>
    </row>
    <row r="39" spans="1:7" x14ac:dyDescent="0.6">
      <c r="A39" s="142"/>
      <c r="B39" s="142">
        <v>35</v>
      </c>
      <c r="C39" s="142"/>
      <c r="D39" s="139"/>
      <c r="E39" s="139"/>
      <c r="F39" s="139"/>
      <c r="G39" s="139"/>
    </row>
    <row r="40" spans="1:7" x14ac:dyDescent="0.6">
      <c r="A40" s="142"/>
      <c r="B40" s="142">
        <v>36</v>
      </c>
      <c r="C40" s="142"/>
      <c r="D40" s="139"/>
      <c r="E40" s="139"/>
      <c r="F40" s="139"/>
      <c r="G40" s="139"/>
    </row>
    <row r="41" spans="1:7" x14ac:dyDescent="0.6">
      <c r="A41" s="142"/>
      <c r="B41" s="142">
        <v>37</v>
      </c>
      <c r="C41" s="142"/>
      <c r="D41" s="139"/>
      <c r="E41" s="139"/>
      <c r="F41" s="139"/>
      <c r="G41" s="139"/>
    </row>
    <row r="42" spans="1:7" x14ac:dyDescent="0.6">
      <c r="A42" s="142"/>
      <c r="B42" s="142">
        <v>38</v>
      </c>
      <c r="C42" s="142"/>
      <c r="D42" s="139"/>
      <c r="E42" s="139"/>
      <c r="F42" s="139"/>
      <c r="G42" s="139"/>
    </row>
    <row r="43" spans="1:7" x14ac:dyDescent="0.6">
      <c r="A43" s="142"/>
      <c r="B43" s="142">
        <v>39</v>
      </c>
      <c r="C43" s="142"/>
      <c r="D43" s="139"/>
      <c r="E43" s="139"/>
      <c r="F43" s="139"/>
      <c r="G43" s="139"/>
    </row>
    <row r="44" spans="1:7" x14ac:dyDescent="0.6">
      <c r="A44" s="142"/>
      <c r="B44" s="142">
        <v>40</v>
      </c>
      <c r="C44" s="142"/>
      <c r="D44" s="139"/>
      <c r="E44" s="139"/>
      <c r="F44" s="139"/>
      <c r="G44" s="139"/>
    </row>
    <row r="45" spans="1:7" x14ac:dyDescent="0.6">
      <c r="A45" s="142"/>
      <c r="B45" s="142">
        <v>41</v>
      </c>
      <c r="C45" s="142"/>
      <c r="D45" s="139"/>
      <c r="E45" s="139"/>
      <c r="F45" s="139"/>
      <c r="G45" s="139"/>
    </row>
    <row r="46" spans="1:7" x14ac:dyDescent="0.6">
      <c r="A46" s="142"/>
      <c r="B46" s="142">
        <v>42</v>
      </c>
      <c r="C46" s="142"/>
      <c r="D46" s="139"/>
      <c r="E46" s="139"/>
      <c r="F46" s="139"/>
      <c r="G46" s="139"/>
    </row>
    <row r="47" spans="1:7" x14ac:dyDescent="0.6">
      <c r="A47" s="142"/>
      <c r="B47" s="142">
        <v>43</v>
      </c>
      <c r="C47" s="142"/>
      <c r="D47" s="139"/>
      <c r="E47" s="139"/>
      <c r="F47" s="139"/>
      <c r="G47" s="139"/>
    </row>
    <row r="48" spans="1:7" x14ac:dyDescent="0.6">
      <c r="A48" s="142"/>
      <c r="B48" s="142">
        <v>44</v>
      </c>
      <c r="C48" s="142"/>
      <c r="D48" s="139"/>
      <c r="E48" s="139"/>
      <c r="F48" s="139"/>
      <c r="G48" s="139"/>
    </row>
    <row r="49" spans="1:7" x14ac:dyDescent="0.6">
      <c r="A49" s="142"/>
      <c r="B49" s="142">
        <v>45</v>
      </c>
      <c r="C49" s="142"/>
      <c r="D49" s="139"/>
      <c r="E49" s="139"/>
      <c r="F49" s="139"/>
      <c r="G49" s="139"/>
    </row>
    <row r="50" spans="1:7" x14ac:dyDescent="0.6">
      <c r="A50" s="142"/>
      <c r="B50" s="142">
        <v>46</v>
      </c>
      <c r="C50" s="142"/>
      <c r="D50" s="139"/>
      <c r="E50" s="139"/>
      <c r="F50" s="139"/>
      <c r="G50" s="139"/>
    </row>
    <row r="51" spans="1:7" x14ac:dyDescent="0.6">
      <c r="A51" s="142"/>
      <c r="B51" s="142">
        <v>47</v>
      </c>
      <c r="C51" s="142"/>
      <c r="D51" s="139"/>
      <c r="E51" s="139"/>
      <c r="F51" s="139"/>
      <c r="G51" s="139"/>
    </row>
    <row r="52" spans="1:7" x14ac:dyDescent="0.6">
      <c r="A52" s="142"/>
      <c r="B52" s="142">
        <v>48</v>
      </c>
      <c r="C52" s="142"/>
      <c r="D52" s="139"/>
      <c r="E52" s="139"/>
      <c r="F52" s="139"/>
      <c r="G52" s="139"/>
    </row>
    <row r="53" spans="1:7" x14ac:dyDescent="0.6">
      <c r="A53" s="142"/>
      <c r="B53" s="142">
        <v>49</v>
      </c>
      <c r="C53" s="142"/>
      <c r="D53" s="139"/>
      <c r="E53" s="139"/>
      <c r="F53" s="139"/>
      <c r="G53" s="139"/>
    </row>
    <row r="54" spans="1:7" x14ac:dyDescent="0.6">
      <c r="A54" s="142"/>
      <c r="B54" s="142">
        <v>50</v>
      </c>
      <c r="C54" s="142"/>
      <c r="D54" s="139"/>
      <c r="E54" s="139"/>
      <c r="F54" s="139"/>
      <c r="G54" s="139"/>
    </row>
    <row r="55" spans="1:7" x14ac:dyDescent="0.6">
      <c r="A55" s="142"/>
      <c r="B55" s="142">
        <v>51</v>
      </c>
      <c r="C55" s="142"/>
      <c r="D55" s="139"/>
      <c r="E55" s="139"/>
      <c r="F55" s="139"/>
      <c r="G55" s="139"/>
    </row>
    <row r="56" spans="1:7" x14ac:dyDescent="0.6">
      <c r="A56" s="142"/>
      <c r="B56" s="142">
        <v>52</v>
      </c>
      <c r="C56" s="142"/>
      <c r="D56" s="139"/>
      <c r="E56" s="139"/>
      <c r="F56" s="139"/>
      <c r="G56" s="139"/>
    </row>
    <row r="57" spans="1:7" x14ac:dyDescent="0.6">
      <c r="A57" s="142"/>
      <c r="B57" s="142">
        <v>53</v>
      </c>
      <c r="C57" s="142"/>
      <c r="D57" s="139"/>
      <c r="E57" s="139"/>
      <c r="F57" s="139"/>
      <c r="G57" s="139"/>
    </row>
    <row r="58" spans="1:7" x14ac:dyDescent="0.6">
      <c r="A58" s="142"/>
      <c r="B58" s="142">
        <v>54</v>
      </c>
      <c r="C58" s="142"/>
      <c r="D58" s="139"/>
      <c r="E58" s="139"/>
      <c r="F58" s="139"/>
      <c r="G58" s="139"/>
    </row>
    <row r="59" spans="1:7" x14ac:dyDescent="0.6">
      <c r="A59" s="142"/>
      <c r="B59" s="142">
        <v>55</v>
      </c>
      <c r="C59" s="142"/>
      <c r="D59" s="139"/>
      <c r="E59" s="139"/>
      <c r="F59" s="139"/>
      <c r="G59" s="139"/>
    </row>
    <row r="60" spans="1:7" x14ac:dyDescent="0.6">
      <c r="A60" s="142"/>
      <c r="B60" s="142">
        <v>56</v>
      </c>
      <c r="C60" s="142"/>
      <c r="D60" s="139"/>
      <c r="E60" s="139"/>
      <c r="F60" s="139"/>
      <c r="G60" s="139"/>
    </row>
    <row r="61" spans="1:7" x14ac:dyDescent="0.6">
      <c r="A61" s="142"/>
      <c r="B61" s="142">
        <v>57</v>
      </c>
      <c r="C61" s="142"/>
      <c r="D61" s="139"/>
      <c r="E61" s="139"/>
      <c r="F61" s="139"/>
      <c r="G61" s="139"/>
    </row>
    <row r="62" spans="1:7" x14ac:dyDescent="0.6">
      <c r="A62" s="142"/>
      <c r="B62" s="142">
        <v>58</v>
      </c>
      <c r="C62" s="142"/>
      <c r="D62" s="139"/>
      <c r="E62" s="139"/>
      <c r="F62" s="139"/>
      <c r="G62" s="139"/>
    </row>
    <row r="63" spans="1:7" x14ac:dyDescent="0.6">
      <c r="A63" s="142"/>
      <c r="B63" s="142">
        <v>59</v>
      </c>
      <c r="C63" s="142"/>
      <c r="D63" s="139"/>
      <c r="E63" s="139"/>
      <c r="F63" s="139"/>
      <c r="G63" s="139"/>
    </row>
    <row r="64" spans="1:7" x14ac:dyDescent="0.6">
      <c r="A64" s="142"/>
      <c r="B64" s="142">
        <v>60</v>
      </c>
      <c r="C64" s="142"/>
      <c r="D64" s="139"/>
      <c r="E64" s="139"/>
      <c r="F64" s="139"/>
      <c r="G64" s="139"/>
    </row>
    <row r="65" spans="1:7" x14ac:dyDescent="0.6">
      <c r="A65" s="142"/>
      <c r="B65" s="142">
        <v>61</v>
      </c>
      <c r="C65" s="142"/>
      <c r="D65" s="139"/>
      <c r="E65" s="139"/>
      <c r="F65" s="139"/>
      <c r="G65" s="139"/>
    </row>
    <row r="66" spans="1:7" x14ac:dyDescent="0.6">
      <c r="A66" s="142"/>
      <c r="B66" s="142">
        <v>62</v>
      </c>
      <c r="C66" s="142"/>
      <c r="D66" s="139"/>
      <c r="E66" s="139"/>
      <c r="F66" s="139"/>
      <c r="G66" s="139"/>
    </row>
    <row r="67" spans="1:7" x14ac:dyDescent="0.6">
      <c r="A67" s="142"/>
      <c r="B67" s="142">
        <v>63</v>
      </c>
      <c r="C67" s="142"/>
      <c r="D67" s="139"/>
      <c r="E67" s="139"/>
      <c r="F67" s="139"/>
      <c r="G67" s="139"/>
    </row>
    <row r="68" spans="1:7" x14ac:dyDescent="0.6">
      <c r="A68" s="142"/>
      <c r="B68" s="142">
        <v>64</v>
      </c>
      <c r="C68" s="142"/>
      <c r="D68" s="139"/>
      <c r="E68" s="139"/>
      <c r="F68" s="139"/>
      <c r="G68" s="139"/>
    </row>
    <row r="69" spans="1:7" x14ac:dyDescent="0.6">
      <c r="A69" s="142"/>
      <c r="B69" s="142">
        <v>65</v>
      </c>
      <c r="C69" s="142"/>
      <c r="D69" s="139"/>
      <c r="E69" s="139"/>
      <c r="F69" s="139"/>
      <c r="G69" s="139"/>
    </row>
    <row r="70" spans="1:7" x14ac:dyDescent="0.6">
      <c r="A70" s="142"/>
      <c r="B70" s="142">
        <v>66</v>
      </c>
      <c r="C70" s="142"/>
      <c r="D70" s="139"/>
      <c r="E70" s="139"/>
      <c r="F70" s="139"/>
      <c r="G70" s="139"/>
    </row>
    <row r="71" spans="1:7" x14ac:dyDescent="0.6">
      <c r="A71" s="142"/>
      <c r="B71" s="142">
        <v>67</v>
      </c>
      <c r="C71" s="142"/>
      <c r="D71" s="139"/>
      <c r="E71" s="139"/>
      <c r="F71" s="139"/>
      <c r="G71" s="139"/>
    </row>
    <row r="72" spans="1:7" x14ac:dyDescent="0.6">
      <c r="A72" s="142"/>
      <c r="B72" s="142">
        <v>68</v>
      </c>
      <c r="C72" s="142"/>
      <c r="D72" s="139"/>
      <c r="E72" s="139"/>
      <c r="F72" s="139"/>
      <c r="G72" s="139"/>
    </row>
    <row r="73" spans="1:7" x14ac:dyDescent="0.6">
      <c r="A73" s="142"/>
      <c r="B73" s="142">
        <v>69</v>
      </c>
      <c r="C73" s="142"/>
      <c r="D73" s="139"/>
      <c r="E73" s="139"/>
      <c r="F73" s="139"/>
      <c r="G73" s="139"/>
    </row>
    <row r="74" spans="1:7" x14ac:dyDescent="0.6">
      <c r="A74" s="142"/>
      <c r="B74" s="142">
        <v>70</v>
      </c>
      <c r="C74" s="142"/>
      <c r="D74" s="139"/>
      <c r="E74" s="139"/>
      <c r="F74" s="139"/>
      <c r="G74" s="139"/>
    </row>
    <row r="75" spans="1:7" x14ac:dyDescent="0.6">
      <c r="A75" s="142"/>
      <c r="B75" s="142">
        <v>71</v>
      </c>
      <c r="C75" s="142"/>
      <c r="D75" s="139"/>
      <c r="E75" s="139"/>
      <c r="F75" s="139"/>
      <c r="G75" s="139"/>
    </row>
    <row r="76" spans="1:7" x14ac:dyDescent="0.6">
      <c r="A76" s="142"/>
      <c r="B76" s="142">
        <v>72</v>
      </c>
      <c r="C76" s="142"/>
      <c r="D76" s="139"/>
      <c r="E76" s="139"/>
      <c r="F76" s="139"/>
      <c r="G76" s="139"/>
    </row>
    <row r="77" spans="1:7" x14ac:dyDescent="0.6">
      <c r="A77" s="142"/>
      <c r="B77" s="142">
        <v>73</v>
      </c>
      <c r="C77" s="142"/>
      <c r="D77" s="139"/>
      <c r="E77" s="139"/>
      <c r="F77" s="139"/>
      <c r="G77" s="139"/>
    </row>
    <row r="78" spans="1:7" x14ac:dyDescent="0.6">
      <c r="A78" s="142"/>
      <c r="B78" s="142">
        <v>74</v>
      </c>
      <c r="C78" s="142"/>
      <c r="D78" s="139"/>
      <c r="E78" s="139"/>
      <c r="F78" s="139"/>
      <c r="G78" s="139"/>
    </row>
    <row r="79" spans="1:7" x14ac:dyDescent="0.6">
      <c r="A79" s="142"/>
      <c r="B79" s="142">
        <v>75</v>
      </c>
      <c r="C79" s="142"/>
      <c r="D79" s="139"/>
      <c r="E79" s="139"/>
      <c r="F79" s="139"/>
      <c r="G79" s="139"/>
    </row>
    <row r="80" spans="1:7" x14ac:dyDescent="0.6">
      <c r="A80" s="142"/>
      <c r="B80" s="142">
        <v>76</v>
      </c>
      <c r="C80" s="142"/>
      <c r="D80" s="139"/>
      <c r="E80" s="139"/>
      <c r="F80" s="139"/>
      <c r="G80" s="139"/>
    </row>
    <row r="81" spans="1:7" x14ac:dyDescent="0.6">
      <c r="A81" s="142"/>
      <c r="B81" s="142">
        <v>77</v>
      </c>
      <c r="C81" s="142"/>
      <c r="D81" s="139"/>
      <c r="E81" s="139"/>
      <c r="F81" s="139"/>
      <c r="G81" s="139"/>
    </row>
    <row r="82" spans="1:7" x14ac:dyDescent="0.6">
      <c r="A82" s="142"/>
      <c r="B82" s="142">
        <v>78</v>
      </c>
      <c r="C82" s="142"/>
      <c r="D82" s="139"/>
      <c r="E82" s="139"/>
      <c r="F82" s="139"/>
      <c r="G82" s="139"/>
    </row>
    <row r="83" spans="1:7" x14ac:dyDescent="0.6">
      <c r="A83" s="142"/>
      <c r="B83" s="142">
        <v>79</v>
      </c>
      <c r="C83" s="142"/>
      <c r="D83" s="139"/>
      <c r="E83" s="139"/>
      <c r="F83" s="139"/>
      <c r="G83" s="139"/>
    </row>
    <row r="84" spans="1:7" x14ac:dyDescent="0.6">
      <c r="A84" s="142"/>
      <c r="B84" s="142">
        <v>80</v>
      </c>
      <c r="C84" s="142"/>
      <c r="D84" s="139"/>
      <c r="E84" s="139"/>
      <c r="F84" s="139"/>
      <c r="G84" s="139"/>
    </row>
    <row r="85" spans="1:7" x14ac:dyDescent="0.6">
      <c r="A85" s="142"/>
      <c r="B85" s="142">
        <v>81</v>
      </c>
      <c r="C85" s="142"/>
      <c r="D85" s="139"/>
      <c r="E85" s="139"/>
      <c r="F85" s="139"/>
      <c r="G85" s="139"/>
    </row>
    <row r="86" spans="1:7" x14ac:dyDescent="0.6">
      <c r="A86" s="142"/>
      <c r="B86" s="142">
        <v>82</v>
      </c>
      <c r="C86" s="142"/>
      <c r="D86" s="139"/>
      <c r="E86" s="139"/>
      <c r="F86" s="139"/>
      <c r="G86" s="139"/>
    </row>
    <row r="87" spans="1:7" x14ac:dyDescent="0.6">
      <c r="A87" s="142"/>
      <c r="B87" s="142">
        <v>83</v>
      </c>
      <c r="C87" s="142"/>
      <c r="D87" s="139"/>
      <c r="E87" s="139"/>
      <c r="F87" s="139"/>
      <c r="G87" s="139"/>
    </row>
    <row r="88" spans="1:7" x14ac:dyDescent="0.6">
      <c r="A88" s="142"/>
      <c r="B88" s="142">
        <v>84</v>
      </c>
      <c r="C88" s="142"/>
      <c r="D88" s="139"/>
      <c r="E88" s="139"/>
      <c r="F88" s="139"/>
      <c r="G88" s="139"/>
    </row>
    <row r="89" spans="1:7" x14ac:dyDescent="0.6">
      <c r="A89" s="142"/>
      <c r="B89" s="142">
        <v>85</v>
      </c>
      <c r="C89" s="142"/>
      <c r="D89" s="139"/>
      <c r="E89" s="139"/>
      <c r="F89" s="139"/>
      <c r="G89" s="139"/>
    </row>
    <row r="90" spans="1:7" x14ac:dyDescent="0.6">
      <c r="A90" s="142"/>
      <c r="B90" s="142">
        <v>86</v>
      </c>
      <c r="C90" s="142"/>
      <c r="D90" s="139"/>
      <c r="E90" s="139"/>
      <c r="F90" s="139"/>
      <c r="G90" s="139"/>
    </row>
    <row r="91" spans="1:7" x14ac:dyDescent="0.6">
      <c r="A91" s="142"/>
      <c r="B91" s="142">
        <v>87</v>
      </c>
      <c r="C91" s="142"/>
      <c r="D91" s="139"/>
      <c r="E91" s="139"/>
      <c r="F91" s="139"/>
      <c r="G91" s="139"/>
    </row>
    <row r="92" spans="1:7" x14ac:dyDescent="0.6">
      <c r="A92" s="142"/>
      <c r="B92" s="142">
        <v>88</v>
      </c>
      <c r="C92" s="142"/>
      <c r="D92" s="139"/>
      <c r="E92" s="139"/>
      <c r="F92" s="139"/>
      <c r="G92" s="139"/>
    </row>
    <row r="93" spans="1:7" x14ac:dyDescent="0.6">
      <c r="A93" s="142"/>
      <c r="B93" s="142">
        <v>89</v>
      </c>
      <c r="C93" s="142"/>
      <c r="D93" s="139"/>
      <c r="E93" s="139"/>
      <c r="F93" s="139"/>
      <c r="G93" s="139"/>
    </row>
    <row r="94" spans="1:7" x14ac:dyDescent="0.6">
      <c r="A94" s="142"/>
      <c r="B94" s="142">
        <v>90</v>
      </c>
      <c r="C94" s="142"/>
      <c r="D94" s="139"/>
      <c r="E94" s="139"/>
      <c r="F94" s="139"/>
      <c r="G94" s="139"/>
    </row>
    <row r="95" spans="1:7" x14ac:dyDescent="0.6">
      <c r="A95" s="142"/>
      <c r="B95" s="142">
        <v>91</v>
      </c>
      <c r="C95" s="142"/>
      <c r="D95" s="139"/>
      <c r="E95" s="139"/>
      <c r="F95" s="139"/>
      <c r="G95" s="139"/>
    </row>
    <row r="96" spans="1:7" x14ac:dyDescent="0.6">
      <c r="A96" s="142"/>
      <c r="B96" s="142">
        <v>92</v>
      </c>
      <c r="C96" s="142"/>
      <c r="D96" s="139"/>
      <c r="E96" s="139"/>
      <c r="F96" s="139"/>
      <c r="G96" s="139"/>
    </row>
    <row r="97" spans="1:7" x14ac:dyDescent="0.6">
      <c r="A97" s="142"/>
      <c r="B97" s="142">
        <v>93</v>
      </c>
      <c r="C97" s="142"/>
      <c r="D97" s="139"/>
      <c r="E97" s="139"/>
      <c r="F97" s="139"/>
      <c r="G97" s="139"/>
    </row>
    <row r="98" spans="1:7" x14ac:dyDescent="0.6">
      <c r="A98" s="142"/>
      <c r="B98" s="142">
        <v>94</v>
      </c>
      <c r="C98" s="142"/>
      <c r="D98" s="139"/>
      <c r="E98" s="139"/>
      <c r="F98" s="139"/>
      <c r="G98" s="139"/>
    </row>
    <row r="99" spans="1:7" x14ac:dyDescent="0.6">
      <c r="A99" s="142"/>
      <c r="B99" s="142">
        <v>95</v>
      </c>
      <c r="C99" s="142"/>
      <c r="D99" s="139"/>
      <c r="E99" s="139"/>
      <c r="F99" s="139"/>
      <c r="G99" s="139"/>
    </row>
    <row r="100" spans="1:7" x14ac:dyDescent="0.6">
      <c r="A100" s="142"/>
      <c r="B100" s="142">
        <v>96</v>
      </c>
      <c r="C100" s="142"/>
      <c r="D100" s="139"/>
      <c r="E100" s="139"/>
      <c r="F100" s="139"/>
      <c r="G100" s="139"/>
    </row>
    <row r="101" spans="1:7" x14ac:dyDescent="0.6">
      <c r="A101" s="142"/>
      <c r="B101" s="142">
        <v>97</v>
      </c>
      <c r="C101" s="142"/>
      <c r="D101" s="139"/>
      <c r="E101" s="139"/>
      <c r="F101" s="139"/>
      <c r="G101" s="139"/>
    </row>
    <row r="102" spans="1:7" x14ac:dyDescent="0.6">
      <c r="A102" s="142"/>
      <c r="B102" s="142">
        <v>98</v>
      </c>
      <c r="C102" s="142"/>
      <c r="D102" s="139"/>
      <c r="E102" s="139"/>
      <c r="F102" s="139"/>
      <c r="G102" s="139"/>
    </row>
    <row r="103" spans="1:7" x14ac:dyDescent="0.6">
      <c r="A103" s="142"/>
      <c r="B103" s="142">
        <v>99</v>
      </c>
      <c r="C103" s="142"/>
      <c r="D103" s="139"/>
      <c r="E103" s="139"/>
      <c r="F103" s="139"/>
      <c r="G103" s="139"/>
    </row>
    <row r="104" spans="1:7" x14ac:dyDescent="0.6">
      <c r="A104" s="142"/>
      <c r="B104" s="142">
        <v>100</v>
      </c>
      <c r="C104" s="142"/>
      <c r="D104" s="139"/>
      <c r="E104" s="139"/>
      <c r="F104" s="139"/>
      <c r="G104" s="139"/>
    </row>
    <row r="105" spans="1:7" x14ac:dyDescent="0.6">
      <c r="A105" s="142"/>
      <c r="B105" s="142">
        <v>101</v>
      </c>
      <c r="C105" s="142"/>
      <c r="D105" s="139"/>
      <c r="E105" s="139"/>
      <c r="F105" s="139"/>
      <c r="G105" s="139"/>
    </row>
    <row r="106" spans="1:7" x14ac:dyDescent="0.6">
      <c r="A106" s="142"/>
      <c r="B106" s="142">
        <v>102</v>
      </c>
      <c r="C106" s="142"/>
      <c r="D106" s="139"/>
      <c r="E106" s="139"/>
      <c r="F106" s="139"/>
      <c r="G106" s="139"/>
    </row>
    <row r="107" spans="1:7" x14ac:dyDescent="0.6">
      <c r="A107" s="142"/>
      <c r="B107" s="142">
        <v>103</v>
      </c>
      <c r="C107" s="142"/>
      <c r="D107" s="139"/>
      <c r="E107" s="139"/>
      <c r="F107" s="139"/>
      <c r="G107" s="139"/>
    </row>
    <row r="108" spans="1:7" x14ac:dyDescent="0.6">
      <c r="A108" s="142"/>
      <c r="B108" s="142">
        <v>104</v>
      </c>
      <c r="C108" s="142"/>
      <c r="D108" s="139"/>
      <c r="E108" s="139"/>
      <c r="F108" s="139"/>
      <c r="G108" s="139"/>
    </row>
    <row r="109" spans="1:7" x14ac:dyDescent="0.6">
      <c r="A109" s="142"/>
      <c r="B109" s="142">
        <v>105</v>
      </c>
      <c r="C109" s="142"/>
      <c r="D109" s="139"/>
      <c r="E109" s="139"/>
      <c r="F109" s="139"/>
      <c r="G109" s="139"/>
    </row>
    <row r="110" spans="1:7" x14ac:dyDescent="0.6">
      <c r="A110" s="142"/>
      <c r="B110" s="142">
        <v>106</v>
      </c>
      <c r="C110" s="142"/>
      <c r="D110" s="139"/>
      <c r="E110" s="139"/>
      <c r="F110" s="139"/>
      <c r="G110" s="139"/>
    </row>
    <row r="111" spans="1:7" x14ac:dyDescent="0.6">
      <c r="A111" s="142"/>
      <c r="B111" s="142">
        <v>107</v>
      </c>
      <c r="C111" s="142"/>
      <c r="D111" s="139"/>
      <c r="E111" s="139"/>
      <c r="F111" s="139"/>
      <c r="G111" s="139"/>
    </row>
    <row r="112" spans="1:7" x14ac:dyDescent="0.6">
      <c r="A112" s="142"/>
      <c r="B112" s="142">
        <v>108</v>
      </c>
      <c r="C112" s="142"/>
      <c r="D112" s="139"/>
      <c r="E112" s="139"/>
      <c r="F112" s="139"/>
      <c r="G112" s="139"/>
    </row>
    <row r="113" spans="1:7" x14ac:dyDescent="0.6">
      <c r="A113" s="142"/>
      <c r="B113" s="142">
        <v>109</v>
      </c>
      <c r="C113" s="142"/>
      <c r="D113" s="139"/>
      <c r="E113" s="139"/>
      <c r="F113" s="139"/>
      <c r="G113" s="139"/>
    </row>
    <row r="114" spans="1:7" x14ac:dyDescent="0.6">
      <c r="A114" s="142"/>
      <c r="B114" s="142">
        <v>110</v>
      </c>
      <c r="C114" s="142"/>
      <c r="D114" s="139"/>
      <c r="E114" s="139"/>
      <c r="F114" s="139"/>
      <c r="G114" s="139"/>
    </row>
    <row r="115" spans="1:7" x14ac:dyDescent="0.6">
      <c r="A115" s="142"/>
      <c r="B115" s="142">
        <v>111</v>
      </c>
      <c r="C115" s="142"/>
      <c r="D115" s="139"/>
      <c r="E115" s="139"/>
      <c r="F115" s="139"/>
      <c r="G115" s="139"/>
    </row>
    <row r="116" spans="1:7" x14ac:dyDescent="0.6">
      <c r="A116" s="142"/>
      <c r="B116" s="142">
        <v>112</v>
      </c>
      <c r="C116" s="142"/>
      <c r="D116" s="139"/>
      <c r="E116" s="139"/>
      <c r="F116" s="139"/>
      <c r="G116" s="139"/>
    </row>
    <row r="117" spans="1:7" x14ac:dyDescent="0.6">
      <c r="A117" s="142"/>
      <c r="B117" s="142">
        <v>113</v>
      </c>
      <c r="C117" s="142"/>
      <c r="D117" s="139"/>
      <c r="E117" s="139"/>
      <c r="F117" s="139"/>
      <c r="G117" s="139"/>
    </row>
    <row r="118" spans="1:7" x14ac:dyDescent="0.6">
      <c r="A118" s="142"/>
      <c r="B118" s="142">
        <v>114</v>
      </c>
      <c r="C118" s="142"/>
      <c r="D118" s="139"/>
      <c r="E118" s="139"/>
      <c r="F118" s="139"/>
      <c r="G118" s="139"/>
    </row>
    <row r="119" spans="1:7" x14ac:dyDescent="0.6">
      <c r="A119" s="142"/>
      <c r="B119" s="142">
        <v>115</v>
      </c>
      <c r="C119" s="142"/>
      <c r="D119" s="139"/>
      <c r="E119" s="139"/>
      <c r="F119" s="139"/>
      <c r="G119" s="139"/>
    </row>
    <row r="120" spans="1:7" x14ac:dyDescent="0.6">
      <c r="A120" s="142"/>
      <c r="B120" s="142">
        <v>116</v>
      </c>
      <c r="C120" s="142"/>
      <c r="D120" s="139"/>
      <c r="E120" s="139"/>
      <c r="F120" s="139"/>
      <c r="G120" s="139"/>
    </row>
    <row r="121" spans="1:7" x14ac:dyDescent="0.6">
      <c r="A121" s="142"/>
      <c r="B121" s="142">
        <v>117</v>
      </c>
      <c r="C121" s="142"/>
      <c r="D121" s="139"/>
      <c r="E121" s="139"/>
      <c r="F121" s="139"/>
      <c r="G121" s="139"/>
    </row>
    <row r="122" spans="1:7" x14ac:dyDescent="0.6">
      <c r="A122" s="142"/>
      <c r="B122" s="142">
        <v>118</v>
      </c>
      <c r="C122" s="142"/>
      <c r="D122" s="139"/>
      <c r="E122" s="139"/>
      <c r="F122" s="139"/>
      <c r="G122" s="139"/>
    </row>
    <row r="123" spans="1:7" x14ac:dyDescent="0.6">
      <c r="A123" s="142"/>
      <c r="B123" s="142">
        <v>119</v>
      </c>
      <c r="C123" s="142"/>
      <c r="D123" s="139"/>
      <c r="E123" s="139"/>
      <c r="F123" s="139"/>
      <c r="G123" s="139"/>
    </row>
    <row r="124" spans="1:7" x14ac:dyDescent="0.6">
      <c r="A124" s="142"/>
      <c r="B124" s="142">
        <v>120</v>
      </c>
      <c r="C124" s="142"/>
      <c r="D124" s="139"/>
      <c r="E124" s="139"/>
      <c r="F124" s="139"/>
      <c r="G124" s="139"/>
    </row>
    <row r="125" spans="1:7" x14ac:dyDescent="0.6">
      <c r="A125" s="142"/>
      <c r="B125" s="142">
        <v>121</v>
      </c>
      <c r="C125" s="142"/>
      <c r="D125" s="139"/>
      <c r="E125" s="139"/>
      <c r="F125" s="139"/>
      <c r="G125" s="139"/>
    </row>
    <row r="126" spans="1:7" x14ac:dyDescent="0.6">
      <c r="A126" s="142"/>
      <c r="B126" s="142">
        <v>122</v>
      </c>
      <c r="C126" s="142"/>
      <c r="D126" s="139"/>
      <c r="E126" s="139"/>
      <c r="F126" s="139"/>
      <c r="G126" s="139"/>
    </row>
    <row r="127" spans="1:7" x14ac:dyDescent="0.6">
      <c r="A127" s="142"/>
      <c r="B127" s="142">
        <v>123</v>
      </c>
      <c r="C127" s="142"/>
      <c r="D127" s="139"/>
      <c r="E127" s="139"/>
      <c r="F127" s="139"/>
      <c r="G127" s="139"/>
    </row>
    <row r="128" spans="1:7" x14ac:dyDescent="0.6">
      <c r="A128" s="142"/>
      <c r="B128" s="142">
        <v>124</v>
      </c>
      <c r="C128" s="142"/>
      <c r="D128" s="139"/>
      <c r="E128" s="139"/>
      <c r="F128" s="139"/>
      <c r="G128" s="139"/>
    </row>
    <row r="129" spans="1:7" x14ac:dyDescent="0.6">
      <c r="A129" s="142"/>
      <c r="B129" s="142">
        <v>125</v>
      </c>
      <c r="C129" s="142"/>
      <c r="D129" s="139"/>
      <c r="E129" s="139"/>
      <c r="F129" s="139"/>
      <c r="G129" s="139"/>
    </row>
    <row r="130" spans="1:7" x14ac:dyDescent="0.6">
      <c r="A130" s="142"/>
      <c r="B130" s="142">
        <v>126</v>
      </c>
      <c r="C130" s="142"/>
      <c r="D130" s="139"/>
      <c r="E130" s="139"/>
      <c r="F130" s="139"/>
      <c r="G130" s="139"/>
    </row>
    <row r="131" spans="1:7" x14ac:dyDescent="0.6">
      <c r="A131" s="142"/>
      <c r="B131" s="142">
        <v>127</v>
      </c>
      <c r="C131" s="142"/>
      <c r="D131" s="139"/>
      <c r="E131" s="139"/>
      <c r="F131" s="139"/>
      <c r="G131" s="139"/>
    </row>
    <row r="132" spans="1:7" x14ac:dyDescent="0.6">
      <c r="A132" s="142"/>
      <c r="B132" s="142">
        <v>128</v>
      </c>
      <c r="C132" s="142"/>
      <c r="D132" s="139"/>
      <c r="E132" s="139"/>
      <c r="F132" s="139"/>
      <c r="G132" s="139"/>
    </row>
    <row r="133" spans="1:7" x14ac:dyDescent="0.6">
      <c r="A133" s="142"/>
      <c r="B133" s="142">
        <v>129</v>
      </c>
      <c r="C133" s="142"/>
      <c r="D133" s="139"/>
      <c r="E133" s="139"/>
      <c r="F133" s="139"/>
      <c r="G133" s="139"/>
    </row>
    <row r="134" spans="1:7" x14ac:dyDescent="0.6">
      <c r="A134" s="142"/>
      <c r="B134" s="142">
        <v>130</v>
      </c>
      <c r="C134" s="142"/>
      <c r="D134" s="139"/>
      <c r="E134" s="139"/>
      <c r="F134" s="139"/>
      <c r="G134" s="139"/>
    </row>
    <row r="135" spans="1:7" x14ac:dyDescent="0.6">
      <c r="A135" s="142"/>
      <c r="B135" s="142">
        <v>131</v>
      </c>
      <c r="C135" s="142"/>
      <c r="D135" s="139"/>
      <c r="E135" s="139"/>
      <c r="F135" s="139"/>
      <c r="G135" s="139"/>
    </row>
    <row r="136" spans="1:7" x14ac:dyDescent="0.6">
      <c r="A136" s="142"/>
      <c r="B136" s="142">
        <v>132</v>
      </c>
      <c r="C136" s="142"/>
      <c r="D136" s="139"/>
      <c r="E136" s="139"/>
      <c r="F136" s="139"/>
      <c r="G136" s="139"/>
    </row>
    <row r="137" spans="1:7" x14ac:dyDescent="0.6">
      <c r="A137" s="142"/>
      <c r="B137" s="142">
        <v>133</v>
      </c>
      <c r="C137" s="142"/>
      <c r="D137" s="139"/>
      <c r="E137" s="139"/>
      <c r="F137" s="139"/>
      <c r="G137" s="139"/>
    </row>
    <row r="138" spans="1:7" x14ac:dyDescent="0.6">
      <c r="A138" s="142"/>
      <c r="B138" s="142">
        <v>134</v>
      </c>
      <c r="C138" s="142"/>
      <c r="D138" s="139"/>
      <c r="E138" s="139"/>
      <c r="F138" s="139"/>
      <c r="G138" s="139"/>
    </row>
    <row r="139" spans="1:7" x14ac:dyDescent="0.6">
      <c r="A139" s="142"/>
      <c r="B139" s="142">
        <v>135</v>
      </c>
      <c r="C139" s="142"/>
      <c r="D139" s="139"/>
      <c r="E139" s="139"/>
      <c r="F139" s="139"/>
      <c r="G139" s="139"/>
    </row>
    <row r="140" spans="1:7" x14ac:dyDescent="0.6">
      <c r="A140" s="142"/>
      <c r="B140" s="142">
        <v>136</v>
      </c>
      <c r="C140" s="142"/>
      <c r="D140" s="139"/>
      <c r="E140" s="139"/>
      <c r="F140" s="139"/>
      <c r="G140" s="139"/>
    </row>
    <row r="141" spans="1:7" x14ac:dyDescent="0.6">
      <c r="A141" s="142"/>
      <c r="B141" s="142">
        <v>137</v>
      </c>
      <c r="C141" s="142"/>
      <c r="D141" s="139"/>
      <c r="E141" s="139"/>
      <c r="F141" s="139"/>
      <c r="G141" s="139"/>
    </row>
    <row r="142" spans="1:7" x14ac:dyDescent="0.6">
      <c r="A142" s="142"/>
      <c r="B142" s="142">
        <v>138</v>
      </c>
      <c r="C142" s="142"/>
      <c r="D142" s="139"/>
      <c r="E142" s="139"/>
      <c r="F142" s="139"/>
      <c r="G142" s="139"/>
    </row>
    <row r="143" spans="1:7" x14ac:dyDescent="0.6">
      <c r="A143" s="142"/>
      <c r="B143" s="142">
        <v>139</v>
      </c>
      <c r="C143" s="142"/>
      <c r="D143" s="139"/>
      <c r="E143" s="139"/>
      <c r="F143" s="139"/>
      <c r="G143" s="139"/>
    </row>
    <row r="144" spans="1:7" x14ac:dyDescent="0.6">
      <c r="A144" s="142"/>
      <c r="B144" s="142">
        <v>140</v>
      </c>
      <c r="C144" s="142"/>
      <c r="D144" s="139"/>
      <c r="E144" s="139"/>
      <c r="F144" s="139"/>
      <c r="G144" s="139"/>
    </row>
    <row r="145" spans="1:7" x14ac:dyDescent="0.6">
      <c r="A145" s="142"/>
      <c r="B145" s="142">
        <v>141</v>
      </c>
      <c r="C145" s="142"/>
      <c r="D145" s="139"/>
      <c r="E145" s="139"/>
      <c r="F145" s="139"/>
      <c r="G145" s="139"/>
    </row>
    <row r="146" spans="1:7" x14ac:dyDescent="0.6">
      <c r="A146" s="142"/>
      <c r="B146" s="142">
        <v>142</v>
      </c>
      <c r="C146" s="142"/>
      <c r="D146" s="139"/>
      <c r="E146" s="139"/>
      <c r="F146" s="139"/>
      <c r="G146" s="139"/>
    </row>
    <row r="147" spans="1:7" x14ac:dyDescent="0.6">
      <c r="A147" s="142"/>
      <c r="B147" s="142">
        <v>143</v>
      </c>
      <c r="C147" s="142"/>
      <c r="D147" s="139"/>
      <c r="E147" s="139"/>
      <c r="F147" s="139"/>
      <c r="G147" s="139"/>
    </row>
    <row r="148" spans="1:7" x14ac:dyDescent="0.6">
      <c r="A148" s="142"/>
      <c r="B148" s="142">
        <v>144</v>
      </c>
      <c r="C148" s="142"/>
      <c r="D148" s="139"/>
      <c r="E148" s="139"/>
      <c r="F148" s="139"/>
      <c r="G148" s="139"/>
    </row>
    <row r="149" spans="1:7" x14ac:dyDescent="0.6">
      <c r="A149" s="142"/>
      <c r="B149" s="142">
        <v>145</v>
      </c>
      <c r="C149" s="142"/>
      <c r="D149" s="139"/>
      <c r="E149" s="139"/>
      <c r="F149" s="139"/>
      <c r="G149" s="139"/>
    </row>
    <row r="150" spans="1:7" x14ac:dyDescent="0.6">
      <c r="A150" s="142"/>
      <c r="B150" s="142">
        <v>146</v>
      </c>
      <c r="C150" s="142"/>
      <c r="D150" s="139"/>
      <c r="E150" s="139"/>
      <c r="F150" s="139"/>
      <c r="G150" s="139"/>
    </row>
    <row r="151" spans="1:7" x14ac:dyDescent="0.6">
      <c r="A151" s="142"/>
      <c r="B151" s="142">
        <v>147</v>
      </c>
      <c r="C151" s="142"/>
      <c r="D151" s="139"/>
      <c r="E151" s="139"/>
      <c r="F151" s="139"/>
      <c r="G151" s="139"/>
    </row>
    <row r="152" spans="1:7" x14ac:dyDescent="0.6">
      <c r="A152" s="142"/>
      <c r="B152" s="142">
        <v>148</v>
      </c>
      <c r="C152" s="142"/>
      <c r="D152" s="139"/>
      <c r="E152" s="139"/>
      <c r="F152" s="139"/>
      <c r="G152" s="139"/>
    </row>
    <row r="153" spans="1:7" x14ac:dyDescent="0.6">
      <c r="A153" s="142"/>
      <c r="B153" s="142">
        <v>149</v>
      </c>
      <c r="C153" s="142"/>
      <c r="D153" s="139"/>
      <c r="E153" s="139"/>
      <c r="F153" s="139"/>
      <c r="G153" s="139"/>
    </row>
    <row r="154" spans="1:7" x14ac:dyDescent="0.6">
      <c r="A154" s="142"/>
      <c r="B154" s="142">
        <v>150</v>
      </c>
      <c r="C154" s="142"/>
      <c r="D154" s="139"/>
      <c r="E154" s="139"/>
      <c r="F154" s="139"/>
      <c r="G154" s="139"/>
    </row>
    <row r="155" spans="1:7" x14ac:dyDescent="0.6">
      <c r="A155" s="142"/>
      <c r="B155" s="142">
        <v>151</v>
      </c>
      <c r="C155" s="142"/>
      <c r="D155" s="139"/>
      <c r="E155" s="139"/>
      <c r="F155" s="139"/>
      <c r="G155" s="139"/>
    </row>
    <row r="156" spans="1:7" x14ac:dyDescent="0.6">
      <c r="A156" s="142"/>
      <c r="B156" s="142">
        <v>152</v>
      </c>
      <c r="C156" s="142"/>
      <c r="D156" s="139"/>
      <c r="E156" s="139"/>
      <c r="F156" s="139"/>
      <c r="G156" s="139"/>
    </row>
    <row r="157" spans="1:7" x14ac:dyDescent="0.6">
      <c r="A157" s="142"/>
      <c r="B157" s="142">
        <v>153</v>
      </c>
      <c r="C157" s="142"/>
      <c r="D157" s="139"/>
      <c r="E157" s="139"/>
      <c r="F157" s="139"/>
      <c r="G157" s="139"/>
    </row>
    <row r="158" spans="1:7" x14ac:dyDescent="0.6">
      <c r="A158" s="142"/>
      <c r="B158" s="142">
        <v>154</v>
      </c>
      <c r="C158" s="142"/>
      <c r="D158" s="139"/>
      <c r="E158" s="139"/>
      <c r="F158" s="139"/>
      <c r="G158" s="139"/>
    </row>
    <row r="159" spans="1:7" x14ac:dyDescent="0.6">
      <c r="A159" s="142"/>
      <c r="B159" s="142">
        <v>155</v>
      </c>
      <c r="C159" s="142"/>
      <c r="D159" s="139"/>
      <c r="E159" s="139"/>
      <c r="F159" s="139"/>
      <c r="G159" s="139"/>
    </row>
    <row r="160" spans="1:7" x14ac:dyDescent="0.6">
      <c r="A160" s="142"/>
      <c r="B160" s="142">
        <v>156</v>
      </c>
      <c r="C160" s="142"/>
      <c r="D160" s="139"/>
      <c r="E160" s="139"/>
      <c r="F160" s="139"/>
      <c r="G160" s="139"/>
    </row>
    <row r="161" spans="1:7" x14ac:dyDescent="0.6">
      <c r="A161" s="142"/>
      <c r="B161" s="142">
        <v>157</v>
      </c>
      <c r="C161" s="142"/>
      <c r="D161" s="139"/>
      <c r="E161" s="139"/>
      <c r="F161" s="139"/>
      <c r="G161" s="139"/>
    </row>
    <row r="162" spans="1:7" x14ac:dyDescent="0.6">
      <c r="A162" s="142"/>
      <c r="B162" s="142">
        <v>158</v>
      </c>
      <c r="C162" s="142"/>
      <c r="D162" s="139"/>
      <c r="E162" s="139"/>
      <c r="F162" s="139"/>
      <c r="G162" s="139"/>
    </row>
    <row r="163" spans="1:7" x14ac:dyDescent="0.6">
      <c r="A163" s="142"/>
      <c r="B163" s="142">
        <v>159</v>
      </c>
      <c r="C163" s="142"/>
      <c r="D163" s="139"/>
      <c r="E163" s="139"/>
      <c r="F163" s="139"/>
      <c r="G163" s="139"/>
    </row>
    <row r="164" spans="1:7" x14ac:dyDescent="0.6">
      <c r="A164" s="142"/>
      <c r="B164" s="142">
        <v>160</v>
      </c>
      <c r="C164" s="142"/>
      <c r="D164" s="139"/>
      <c r="E164" s="139"/>
      <c r="F164" s="139"/>
      <c r="G164" s="139"/>
    </row>
    <row r="165" spans="1:7" x14ac:dyDescent="0.6">
      <c r="A165" s="142"/>
      <c r="B165" s="142">
        <v>161</v>
      </c>
      <c r="C165" s="142"/>
      <c r="D165" s="139"/>
      <c r="E165" s="139"/>
      <c r="F165" s="139"/>
      <c r="G165" s="139"/>
    </row>
    <row r="166" spans="1:7" x14ac:dyDescent="0.6">
      <c r="A166" s="142"/>
      <c r="B166" s="142">
        <v>162</v>
      </c>
      <c r="C166" s="142"/>
      <c r="D166" s="139"/>
      <c r="E166" s="139"/>
      <c r="F166" s="139"/>
      <c r="G166" s="139"/>
    </row>
    <row r="167" spans="1:7" x14ac:dyDescent="0.6">
      <c r="A167" s="142"/>
      <c r="B167" s="142">
        <v>163</v>
      </c>
      <c r="C167" s="142"/>
      <c r="D167" s="139"/>
      <c r="E167" s="139"/>
      <c r="F167" s="139"/>
      <c r="G167" s="139"/>
    </row>
    <row r="168" spans="1:7" x14ac:dyDescent="0.6">
      <c r="A168" s="142"/>
      <c r="B168" s="142">
        <v>164</v>
      </c>
      <c r="C168" s="142"/>
      <c r="D168" s="139"/>
      <c r="E168" s="139"/>
      <c r="F168" s="139"/>
      <c r="G168" s="139"/>
    </row>
    <row r="169" spans="1:7" x14ac:dyDescent="0.6">
      <c r="A169" s="142"/>
      <c r="B169" s="142">
        <v>165</v>
      </c>
      <c r="C169" s="142"/>
      <c r="D169" s="139"/>
      <c r="E169" s="139"/>
      <c r="F169" s="139"/>
      <c r="G169" s="139"/>
    </row>
    <row r="170" spans="1:7" x14ac:dyDescent="0.6">
      <c r="A170" s="142"/>
      <c r="B170" s="142">
        <v>166</v>
      </c>
      <c r="C170" s="142"/>
      <c r="D170" s="139"/>
      <c r="E170" s="139"/>
      <c r="F170" s="139"/>
      <c r="G170" s="139"/>
    </row>
    <row r="171" spans="1:7" x14ac:dyDescent="0.6">
      <c r="A171" s="142"/>
      <c r="B171" s="142">
        <v>167</v>
      </c>
      <c r="C171" s="142"/>
      <c r="D171" s="139"/>
      <c r="E171" s="139"/>
      <c r="F171" s="139"/>
      <c r="G171" s="139"/>
    </row>
    <row r="172" spans="1:7" x14ac:dyDescent="0.6">
      <c r="A172" s="142"/>
      <c r="B172" s="142">
        <v>168</v>
      </c>
      <c r="C172" s="142"/>
      <c r="D172" s="139"/>
      <c r="E172" s="139"/>
      <c r="F172" s="139"/>
      <c r="G172" s="139"/>
    </row>
    <row r="173" spans="1:7" x14ac:dyDescent="0.6">
      <c r="A173" s="142"/>
      <c r="B173" s="142">
        <v>169</v>
      </c>
      <c r="C173" s="142"/>
      <c r="D173" s="139"/>
      <c r="E173" s="139"/>
      <c r="F173" s="139"/>
      <c r="G173" s="139"/>
    </row>
    <row r="174" spans="1:7" x14ac:dyDescent="0.6">
      <c r="A174" s="142"/>
      <c r="B174" s="142">
        <v>170</v>
      </c>
      <c r="C174" s="142"/>
      <c r="D174" s="139"/>
      <c r="E174" s="139"/>
      <c r="F174" s="139"/>
      <c r="G174" s="139"/>
    </row>
    <row r="175" spans="1:7" x14ac:dyDescent="0.6">
      <c r="A175" s="142"/>
      <c r="B175" s="142">
        <v>171</v>
      </c>
      <c r="C175" s="142"/>
      <c r="D175" s="139"/>
      <c r="E175" s="139"/>
      <c r="F175" s="139"/>
      <c r="G175" s="139"/>
    </row>
    <row r="176" spans="1:7" x14ac:dyDescent="0.6">
      <c r="A176" s="142"/>
      <c r="B176" s="142">
        <v>172</v>
      </c>
      <c r="C176" s="142"/>
      <c r="D176" s="139"/>
      <c r="E176" s="139"/>
      <c r="F176" s="139"/>
      <c r="G176" s="139"/>
    </row>
    <row r="177" spans="1:7" x14ac:dyDescent="0.6">
      <c r="A177" s="142"/>
      <c r="B177" s="142">
        <v>173</v>
      </c>
      <c r="C177" s="142"/>
      <c r="D177" s="139"/>
      <c r="E177" s="139"/>
      <c r="F177" s="139"/>
      <c r="G177" s="139"/>
    </row>
    <row r="178" spans="1:7" x14ac:dyDescent="0.6">
      <c r="A178" s="142"/>
      <c r="B178" s="142">
        <v>174</v>
      </c>
      <c r="C178" s="142"/>
      <c r="D178" s="139"/>
      <c r="E178" s="139"/>
      <c r="F178" s="139"/>
      <c r="G178" s="139"/>
    </row>
    <row r="179" spans="1:7" x14ac:dyDescent="0.6">
      <c r="A179" s="142"/>
      <c r="B179" s="142">
        <v>175</v>
      </c>
      <c r="C179" s="142"/>
      <c r="D179" s="139"/>
      <c r="E179" s="139"/>
      <c r="F179" s="139"/>
      <c r="G179" s="139"/>
    </row>
    <row r="180" spans="1:7" x14ac:dyDescent="0.6">
      <c r="A180" s="142"/>
      <c r="B180" s="142">
        <v>176</v>
      </c>
      <c r="C180" s="142"/>
      <c r="D180" s="139"/>
      <c r="E180" s="139"/>
      <c r="F180" s="139"/>
      <c r="G180" s="139"/>
    </row>
    <row r="181" spans="1:7" x14ac:dyDescent="0.6">
      <c r="A181" s="142"/>
      <c r="B181" s="142">
        <v>177</v>
      </c>
      <c r="C181" s="142"/>
      <c r="D181" s="139"/>
      <c r="E181" s="139"/>
      <c r="F181" s="139"/>
      <c r="G181" s="139"/>
    </row>
    <row r="182" spans="1:7" x14ac:dyDescent="0.6">
      <c r="A182" s="142"/>
      <c r="B182" s="142">
        <v>178</v>
      </c>
      <c r="C182" s="142"/>
      <c r="D182" s="139"/>
      <c r="E182" s="139"/>
      <c r="F182" s="139"/>
      <c r="G182" s="139"/>
    </row>
    <row r="183" spans="1:7" x14ac:dyDescent="0.6">
      <c r="A183" s="142"/>
      <c r="B183" s="142">
        <v>179</v>
      </c>
      <c r="C183" s="142"/>
      <c r="D183" s="139"/>
      <c r="E183" s="139"/>
      <c r="F183" s="139"/>
      <c r="G183" s="139"/>
    </row>
    <row r="184" spans="1:7" x14ac:dyDescent="0.6">
      <c r="A184" s="142"/>
      <c r="B184" s="142">
        <v>180</v>
      </c>
      <c r="C184" s="142"/>
      <c r="D184" s="139"/>
      <c r="E184" s="139"/>
      <c r="F184" s="139"/>
      <c r="G184" s="139"/>
    </row>
    <row r="185" spans="1:7" x14ac:dyDescent="0.6">
      <c r="A185" s="142"/>
      <c r="B185" s="142">
        <v>181</v>
      </c>
      <c r="C185" s="142"/>
      <c r="D185" s="139"/>
      <c r="E185" s="139"/>
      <c r="F185" s="139"/>
      <c r="G185" s="139"/>
    </row>
    <row r="186" spans="1:7" x14ac:dyDescent="0.6">
      <c r="A186" s="142"/>
      <c r="B186" s="142">
        <v>182</v>
      </c>
      <c r="C186" s="142"/>
      <c r="D186" s="139"/>
      <c r="E186" s="139"/>
      <c r="F186" s="139"/>
      <c r="G186" s="139"/>
    </row>
    <row r="187" spans="1:7" x14ac:dyDescent="0.6">
      <c r="A187" s="142"/>
      <c r="B187" s="142">
        <v>183</v>
      </c>
      <c r="C187" s="142"/>
      <c r="D187" s="139"/>
      <c r="E187" s="139"/>
      <c r="F187" s="139"/>
      <c r="G187" s="139"/>
    </row>
    <row r="188" spans="1:7" x14ac:dyDescent="0.6">
      <c r="A188" s="142"/>
      <c r="B188" s="142">
        <v>184</v>
      </c>
      <c r="C188" s="142"/>
      <c r="D188" s="139"/>
      <c r="E188" s="139"/>
      <c r="F188" s="139"/>
      <c r="G188" s="139"/>
    </row>
    <row r="189" spans="1:7" x14ac:dyDescent="0.6">
      <c r="A189" s="142"/>
      <c r="B189" s="142">
        <v>185</v>
      </c>
      <c r="C189" s="142"/>
      <c r="D189" s="139"/>
      <c r="E189" s="139"/>
      <c r="F189" s="139"/>
      <c r="G189" s="139"/>
    </row>
    <row r="190" spans="1:7" x14ac:dyDescent="0.6">
      <c r="A190" s="142"/>
      <c r="B190" s="142">
        <v>186</v>
      </c>
      <c r="C190" s="142"/>
      <c r="D190" s="139"/>
      <c r="E190" s="139"/>
      <c r="F190" s="139"/>
      <c r="G190" s="139"/>
    </row>
    <row r="191" spans="1:7" x14ac:dyDescent="0.6">
      <c r="A191" s="142"/>
      <c r="B191" s="142">
        <v>187</v>
      </c>
      <c r="C191" s="142"/>
      <c r="D191" s="139"/>
      <c r="E191" s="139"/>
      <c r="F191" s="139"/>
      <c r="G191" s="139"/>
    </row>
    <row r="192" spans="1:7" x14ac:dyDescent="0.6">
      <c r="A192" s="142"/>
      <c r="B192" s="142">
        <v>188</v>
      </c>
      <c r="C192" s="142"/>
      <c r="D192" s="139"/>
      <c r="E192" s="139"/>
      <c r="F192" s="139"/>
      <c r="G192" s="139"/>
    </row>
    <row r="193" spans="1:7" x14ac:dyDescent="0.6">
      <c r="A193" s="142"/>
      <c r="B193" s="142">
        <v>189</v>
      </c>
      <c r="C193" s="142"/>
      <c r="D193" s="139"/>
      <c r="E193" s="139"/>
      <c r="F193" s="139"/>
      <c r="G193" s="139"/>
    </row>
    <row r="194" spans="1:7" x14ac:dyDescent="0.6">
      <c r="A194" s="142"/>
      <c r="B194" s="142">
        <v>190</v>
      </c>
      <c r="C194" s="142"/>
      <c r="D194" s="139"/>
      <c r="E194" s="139"/>
      <c r="F194" s="139"/>
      <c r="G194" s="139"/>
    </row>
    <row r="195" spans="1:7" x14ac:dyDescent="0.6">
      <c r="A195" s="142"/>
      <c r="B195" s="142">
        <v>191</v>
      </c>
      <c r="C195" s="142"/>
      <c r="D195" s="139"/>
      <c r="E195" s="139"/>
      <c r="F195" s="139"/>
      <c r="G195" s="139"/>
    </row>
    <row r="196" spans="1:7" x14ac:dyDescent="0.6">
      <c r="A196" s="142"/>
      <c r="B196" s="142">
        <v>192</v>
      </c>
      <c r="C196" s="142"/>
      <c r="D196" s="139"/>
      <c r="E196" s="139"/>
      <c r="F196" s="139"/>
      <c r="G196" s="139"/>
    </row>
    <row r="197" spans="1:7" x14ac:dyDescent="0.6">
      <c r="A197" s="142"/>
      <c r="B197" s="142">
        <v>193</v>
      </c>
      <c r="C197" s="142"/>
      <c r="D197" s="139"/>
      <c r="E197" s="139"/>
      <c r="F197" s="139"/>
      <c r="G197" s="139"/>
    </row>
    <row r="198" spans="1:7" x14ac:dyDescent="0.6">
      <c r="A198" s="142"/>
      <c r="B198" s="142">
        <v>194</v>
      </c>
      <c r="C198" s="142"/>
      <c r="D198" s="139"/>
      <c r="E198" s="139"/>
      <c r="F198" s="139"/>
      <c r="G198" s="139"/>
    </row>
    <row r="199" spans="1:7" x14ac:dyDescent="0.6">
      <c r="A199" s="142"/>
      <c r="B199" s="142">
        <v>195</v>
      </c>
      <c r="C199" s="142"/>
      <c r="D199" s="139"/>
      <c r="E199" s="139"/>
      <c r="F199" s="139"/>
      <c r="G199" s="139"/>
    </row>
    <row r="200" spans="1:7" x14ac:dyDescent="0.6">
      <c r="A200" s="142"/>
      <c r="B200" s="142">
        <v>196</v>
      </c>
      <c r="C200" s="142"/>
      <c r="D200" s="139"/>
      <c r="E200" s="139"/>
      <c r="F200" s="139"/>
      <c r="G200" s="139"/>
    </row>
    <row r="201" spans="1:7" x14ac:dyDescent="0.6">
      <c r="A201" s="142"/>
      <c r="B201" s="142">
        <v>197</v>
      </c>
      <c r="C201" s="142"/>
      <c r="D201" s="139"/>
      <c r="E201" s="139"/>
      <c r="F201" s="139"/>
      <c r="G201" s="139"/>
    </row>
    <row r="202" spans="1:7" x14ac:dyDescent="0.6">
      <c r="A202" s="142"/>
      <c r="B202" s="142">
        <v>198</v>
      </c>
      <c r="C202" s="142"/>
      <c r="D202" s="139"/>
      <c r="E202" s="139"/>
      <c r="F202" s="139"/>
      <c r="G202" s="139"/>
    </row>
    <row r="203" spans="1:7" x14ac:dyDescent="0.6">
      <c r="A203" s="142"/>
      <c r="B203" s="142">
        <v>199</v>
      </c>
      <c r="C203" s="142"/>
      <c r="D203" s="139"/>
      <c r="E203" s="139"/>
      <c r="F203" s="139"/>
      <c r="G203" s="139"/>
    </row>
    <row r="204" spans="1:7" x14ac:dyDescent="0.6">
      <c r="A204" s="142"/>
      <c r="B204" s="142">
        <v>200</v>
      </c>
      <c r="C204" s="142"/>
      <c r="D204" s="139"/>
      <c r="E204" s="139"/>
      <c r="F204" s="139"/>
      <c r="G204" s="139"/>
    </row>
    <row r="205" spans="1:7" x14ac:dyDescent="0.6">
      <c r="A205" s="142"/>
      <c r="B205" s="142">
        <v>201</v>
      </c>
      <c r="C205" s="142"/>
      <c r="D205" s="139"/>
      <c r="E205" s="139"/>
      <c r="F205" s="139"/>
      <c r="G205" s="139"/>
    </row>
    <row r="206" spans="1:7" x14ac:dyDescent="0.6">
      <c r="A206" s="142"/>
      <c r="B206" s="142">
        <v>202</v>
      </c>
      <c r="C206" s="142"/>
      <c r="D206" s="139"/>
      <c r="E206" s="139"/>
      <c r="F206" s="139"/>
      <c r="G206" s="139"/>
    </row>
    <row r="207" spans="1:7" x14ac:dyDescent="0.6">
      <c r="A207" s="142"/>
      <c r="B207" s="142">
        <v>203</v>
      </c>
      <c r="C207" s="142"/>
      <c r="D207" s="139"/>
      <c r="E207" s="139"/>
      <c r="F207" s="139"/>
      <c r="G207" s="139"/>
    </row>
    <row r="208" spans="1:7" x14ac:dyDescent="0.6">
      <c r="A208" s="142"/>
      <c r="B208" s="142">
        <v>204</v>
      </c>
      <c r="C208" s="142"/>
      <c r="D208" s="139"/>
      <c r="E208" s="139"/>
      <c r="F208" s="139"/>
      <c r="G208" s="139"/>
    </row>
    <row r="209" spans="1:7" x14ac:dyDescent="0.6">
      <c r="A209" s="142"/>
      <c r="B209" s="142">
        <v>205</v>
      </c>
      <c r="C209" s="142"/>
      <c r="D209" s="139"/>
      <c r="E209" s="139"/>
      <c r="F209" s="139"/>
      <c r="G209" s="139"/>
    </row>
    <row r="210" spans="1:7" x14ac:dyDescent="0.6">
      <c r="A210" s="142"/>
      <c r="B210" s="142">
        <v>206</v>
      </c>
      <c r="C210" s="142"/>
      <c r="D210" s="139"/>
      <c r="E210" s="139"/>
      <c r="F210" s="139"/>
      <c r="G210" s="139"/>
    </row>
    <row r="211" spans="1:7" x14ac:dyDescent="0.6">
      <c r="A211" s="142"/>
      <c r="B211" s="142">
        <v>207</v>
      </c>
      <c r="C211" s="142"/>
      <c r="D211" s="139"/>
      <c r="E211" s="139"/>
      <c r="F211" s="139"/>
      <c r="G211" s="139"/>
    </row>
    <row r="212" spans="1:7" x14ac:dyDescent="0.6">
      <c r="A212" s="142"/>
      <c r="B212" s="142">
        <v>208</v>
      </c>
      <c r="C212" s="142"/>
      <c r="D212" s="139"/>
      <c r="E212" s="139"/>
      <c r="F212" s="139"/>
      <c r="G212" s="139"/>
    </row>
    <row r="213" spans="1:7" x14ac:dyDescent="0.6">
      <c r="A213" s="142"/>
      <c r="B213" s="142">
        <v>209</v>
      </c>
      <c r="C213" s="142"/>
      <c r="D213" s="139"/>
      <c r="E213" s="139"/>
      <c r="F213" s="139"/>
      <c r="G213" s="139"/>
    </row>
    <row r="214" spans="1:7" x14ac:dyDescent="0.6">
      <c r="A214" s="142"/>
      <c r="B214" s="142">
        <v>210</v>
      </c>
      <c r="C214" s="142"/>
      <c r="D214" s="139"/>
      <c r="E214" s="139"/>
      <c r="F214" s="139"/>
      <c r="G214" s="139"/>
    </row>
    <row r="215" spans="1:7" x14ac:dyDescent="0.6">
      <c r="A215" s="142"/>
      <c r="B215" s="142">
        <v>211</v>
      </c>
      <c r="C215" s="142"/>
      <c r="D215" s="139"/>
      <c r="E215" s="139"/>
      <c r="F215" s="139"/>
      <c r="G215" s="139"/>
    </row>
    <row r="216" spans="1:7" x14ac:dyDescent="0.6">
      <c r="A216" s="142"/>
      <c r="B216" s="142">
        <v>212</v>
      </c>
      <c r="C216" s="142"/>
      <c r="D216" s="139"/>
      <c r="E216" s="139"/>
      <c r="F216" s="139"/>
      <c r="G216" s="139"/>
    </row>
    <row r="217" spans="1:7" x14ac:dyDescent="0.6">
      <c r="A217" s="142"/>
      <c r="B217" s="142">
        <v>213</v>
      </c>
      <c r="C217" s="142"/>
      <c r="D217" s="139"/>
      <c r="E217" s="139"/>
      <c r="F217" s="139"/>
      <c r="G217" s="139"/>
    </row>
    <row r="218" spans="1:7" x14ac:dyDescent="0.6">
      <c r="A218" s="142"/>
      <c r="B218" s="142">
        <v>214</v>
      </c>
      <c r="C218" s="142"/>
      <c r="D218" s="139"/>
      <c r="E218" s="139"/>
      <c r="F218" s="139"/>
      <c r="G218" s="139"/>
    </row>
    <row r="219" spans="1:7" x14ac:dyDescent="0.6">
      <c r="A219" s="142"/>
      <c r="B219" s="142">
        <v>215</v>
      </c>
      <c r="C219" s="142"/>
      <c r="D219" s="139"/>
      <c r="E219" s="139"/>
      <c r="F219" s="139"/>
      <c r="G219" s="139"/>
    </row>
    <row r="220" spans="1:7" x14ac:dyDescent="0.6">
      <c r="A220" s="142"/>
      <c r="B220" s="142">
        <v>216</v>
      </c>
      <c r="C220" s="142"/>
      <c r="D220" s="139"/>
      <c r="E220" s="139"/>
      <c r="F220" s="139"/>
      <c r="G220" s="139"/>
    </row>
    <row r="221" spans="1:7" x14ac:dyDescent="0.6">
      <c r="A221" s="142"/>
      <c r="B221" s="142">
        <v>217</v>
      </c>
      <c r="C221" s="142"/>
      <c r="D221" s="139"/>
      <c r="E221" s="139"/>
      <c r="F221" s="139"/>
      <c r="G221" s="139"/>
    </row>
    <row r="222" spans="1:7" x14ac:dyDescent="0.6">
      <c r="A222" s="142"/>
      <c r="B222" s="142">
        <v>218</v>
      </c>
      <c r="C222" s="142"/>
      <c r="D222" s="139"/>
      <c r="E222" s="139"/>
      <c r="F222" s="139"/>
      <c r="G222" s="139"/>
    </row>
    <row r="223" spans="1:7" x14ac:dyDescent="0.6">
      <c r="A223" s="142"/>
      <c r="B223" s="142">
        <v>219</v>
      </c>
      <c r="C223" s="142"/>
      <c r="D223" s="139"/>
      <c r="E223" s="139"/>
      <c r="F223" s="139"/>
      <c r="G223" s="139"/>
    </row>
    <row r="224" spans="1:7" x14ac:dyDescent="0.6">
      <c r="A224" s="142"/>
      <c r="B224" s="142">
        <v>220</v>
      </c>
      <c r="C224" s="142"/>
      <c r="D224" s="139"/>
      <c r="E224" s="139"/>
      <c r="F224" s="139"/>
      <c r="G224" s="139"/>
    </row>
  </sheetData>
  <phoneticPr fontId="2"/>
  <dataValidations count="1">
    <dataValidation type="list" allowBlank="1" showInputMessage="1" showErrorMessage="1" sqref="C2:C224" xr:uid="{A15CEF7B-46CE-41C5-A38C-BA05DB84F910}">
      <formula1>"大会役員,各連盟スタッフ,選手付添者,"</formula1>
    </dataValidation>
  </dataValidations>
  <pageMargins left="0.7" right="0.7" top="0.75" bottom="0.75" header="0.3" footer="0.3"/>
  <pageSetup paperSize="9" scale="75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39</vt:i4>
      </vt:variant>
    </vt:vector>
  </HeadingPairs>
  <TitlesOfParts>
    <vt:vector size="49" baseType="lpstr">
      <vt:lpstr>データテーブル　※触らないでください</vt:lpstr>
      <vt:lpstr>説明</vt:lpstr>
      <vt:lpstr>マスターズ・男子 (記入例)</vt:lpstr>
      <vt:lpstr>マスターズ・男子</vt:lpstr>
      <vt:lpstr>マスターズ・女子</vt:lpstr>
      <vt:lpstr>マスターズ・エルダー</vt:lpstr>
      <vt:lpstr>一般・男子</vt:lpstr>
      <vt:lpstr>一般・女子</vt:lpstr>
      <vt:lpstr>大会役員、スタッフ、付添者</vt:lpstr>
      <vt:lpstr>参加申込書（合計表）</vt:lpstr>
      <vt:lpstr>マスターズ・エルダー!Print_Area</vt:lpstr>
      <vt:lpstr>マスターズ・女子!Print_Area</vt:lpstr>
      <vt:lpstr>マスターズ・男子!Print_Area</vt:lpstr>
      <vt:lpstr>'マスターズ・男子 (記入例)'!Print_Area</vt:lpstr>
      <vt:lpstr>一般・女子!Print_Area</vt:lpstr>
      <vt:lpstr>一般・男子!Print_Area</vt:lpstr>
      <vt:lpstr>'参加申込書（合計表）'!Print_Area</vt:lpstr>
      <vt:lpstr>説明!Print_Area</vt:lpstr>
      <vt:lpstr>'大会役員、スタッフ、付添者'!Print_Area</vt:lpstr>
      <vt:lpstr>マスターズ・エルダー!Print_Titles</vt:lpstr>
      <vt:lpstr>マスターズ・女子!Print_Titles</vt:lpstr>
      <vt:lpstr>マスターズ・男子!Print_Titles</vt:lpstr>
      <vt:lpstr>'マスターズ・男子 (記入例)'!Print_Titles</vt:lpstr>
      <vt:lpstr>一般・女子!Print_Titles</vt:lpstr>
      <vt:lpstr>一般・男子!Print_Titles</vt:lpstr>
      <vt:lpstr>クラス</vt:lpstr>
      <vt:lpstr>プログラム広告</vt:lpstr>
      <vt:lpstr>リレー参加料</vt:lpstr>
      <vt:lpstr>リレー種目</vt:lpstr>
      <vt:lpstr>該当するしない</vt:lpstr>
      <vt:lpstr>記録証単価</vt:lpstr>
      <vt:lpstr>交流会参加料</vt:lpstr>
      <vt:lpstr>広告料</vt:lpstr>
      <vt:lpstr>最終行</vt:lpstr>
      <vt:lpstr>参加料</vt:lpstr>
      <vt:lpstr>参加料１種目</vt:lpstr>
      <vt:lpstr>参加料２種目</vt:lpstr>
      <vt:lpstr>参加料３種目</vt:lpstr>
      <vt:lpstr>写真集単価</vt:lpstr>
      <vt:lpstr>種目</vt:lpstr>
      <vt:lpstr>女子クラス</vt:lpstr>
      <vt:lpstr>性別</vt:lpstr>
      <vt:lpstr>男子クラス</vt:lpstr>
      <vt:lpstr>都道府県</vt:lpstr>
      <vt:lpstr>都道府県コード</vt:lpstr>
      <vt:lpstr>都道府県名</vt:lpstr>
      <vt:lpstr>年齢クラス</vt:lpstr>
      <vt:lpstr>年齢基準日</vt:lpstr>
      <vt:lpstr>要不要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2014-04-08T05:36:45Z</dcterms:created>
  <dcterms:modified xsi:type="dcterms:W3CDTF">2024-10-20T02:29:51Z</dcterms:modified>
</cp:coreProperties>
</file>